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8475" windowHeight="5640" tabRatio="486" activeTab="0"/>
  </bookViews>
  <sheets>
    <sheet name="MASTER-Teori" sheetId="1" r:id="rId1"/>
    <sheet name="MASTER-Lab Uji" sheetId="2" r:id="rId2"/>
    <sheet name="MASTER-Lab Konstruksi" sheetId="3" r:id="rId3"/>
  </sheets>
  <definedNames>
    <definedName name="_xlnm.Print_Area" localSheetId="2">'MASTER-Lab Konstruksi'!$A$1:$P$66</definedName>
    <definedName name="_xlnm.Print_Area" localSheetId="1">'MASTER-Lab Uji'!$A$1:$P$66</definedName>
    <definedName name="_xlnm.Print_Area" localSheetId="0">'MASTER-Teori'!$A$1:$P$66</definedName>
    <definedName name="TABEL_NILAI" localSheetId="2">'MASTER-Lab Konstruksi'!$S$16:$T$25</definedName>
    <definedName name="TABEL_NILAI" localSheetId="1">'MASTER-Lab Uji'!$S$16:$T$25</definedName>
    <definedName name="TABEL_NILAI" localSheetId="0">'MASTER-Teori'!$S$16:$T$25</definedName>
    <definedName name="TABEL_NILAI">#REF!</definedName>
  </definedNames>
  <calcPr fullCalcOnLoad="1"/>
</workbook>
</file>

<file path=xl/sharedStrings.xml><?xml version="1.0" encoding="utf-8"?>
<sst xmlns="http://schemas.openxmlformats.org/spreadsheetml/2006/main" count="162" uniqueCount="52">
  <si>
    <t>MATA KULIAH</t>
  </si>
  <si>
    <t>NAMA PENGAJAR</t>
  </si>
  <si>
    <t>SEMESTER</t>
  </si>
  <si>
    <t>TAHUN AKADEMIK</t>
  </si>
  <si>
    <t>NO</t>
  </si>
  <si>
    <t>NIM</t>
  </si>
  <si>
    <t>NAMA MAHASISWA</t>
  </si>
  <si>
    <t>NILAI</t>
  </si>
  <si>
    <t>RATA-RATA</t>
  </si>
  <si>
    <t>REKAPITULASI:</t>
  </si>
  <si>
    <t>PENGAJAR,</t>
  </si>
  <si>
    <t xml:space="preserve">JUMLAH </t>
  </si>
  <si>
    <t>DITERIMA ADM. JURUSAN</t>
  </si>
  <si>
    <t>TANGGAL</t>
  </si>
  <si>
    <t>PARAF</t>
  </si>
  <si>
    <t>KELAS</t>
  </si>
  <si>
    <t>JUMLAH</t>
  </si>
  <si>
    <t>NILAI ANGKA</t>
  </si>
  <si>
    <t>NILAI HURUF</t>
  </si>
  <si>
    <r>
      <t>*</t>
    </r>
    <r>
      <rPr>
        <sz val="11"/>
        <rFont val="Arial"/>
        <family val="2"/>
      </rPr>
      <t>KETERANGAN DIISI NILAI HURUF FINAL</t>
    </r>
  </si>
  <si>
    <t>Depok,</t>
  </si>
  <si>
    <t>NILAI AKHIR</t>
  </si>
  <si>
    <t>NILAI PERBAIKAN (HER)</t>
  </si>
  <si>
    <t>N/A</t>
  </si>
  <si>
    <t>:</t>
  </si>
  <si>
    <t>UJIAN AKHIR (40%)</t>
  </si>
  <si>
    <t>UJIAN TENGAH (30%)</t>
  </si>
  <si>
    <t>PROGRAM</t>
  </si>
  <si>
    <t>PROGRAM STUDI</t>
  </si>
  <si>
    <t>JURUSAN TEKNIK SIPIL</t>
  </si>
  <si>
    <t>POLITEKNIK NEGERI JAKARTA</t>
  </si>
  <si>
    <t>L/ P</t>
  </si>
  <si>
    <r>
      <t>KET</t>
    </r>
    <r>
      <rPr>
        <b/>
        <sz val="12"/>
        <color indexed="12"/>
        <rFont val="Arial"/>
        <family val="2"/>
      </rPr>
      <t>* (NILAI HURUF)</t>
    </r>
  </si>
  <si>
    <t>≥ 76 s/d &lt;81 = A-</t>
  </si>
  <si>
    <t>≥ 68 s/d &lt;72 = B</t>
  </si>
  <si>
    <t>≥ 72 s/d &lt;76 =  B+</t>
  </si>
  <si>
    <t>≥ 64 s/d &lt;68  = B-</t>
  </si>
  <si>
    <t>≥ 56 s/d &lt;60  = C</t>
  </si>
  <si>
    <t>≥ 60 s/d &lt;64   = C+</t>
  </si>
  <si>
    <t>≥ 41 s/d &lt;56  = D</t>
  </si>
  <si>
    <t>≥ 0 s/d &lt;41   = E</t>
  </si>
  <si>
    <t>≥ 81 s/d 100 = A</t>
  </si>
  <si>
    <t>KEHADIRAN</t>
  </si>
  <si>
    <t>TUGAS</t>
  </si>
  <si>
    <t>NIP</t>
  </si>
  <si>
    <t>DAFTAR NILAI AKHIR MATA KULIAH TEORI</t>
  </si>
  <si>
    <t>TES</t>
  </si>
  <si>
    <t>KEAKTIFAN</t>
  </si>
  <si>
    <t>LAPORAN</t>
  </si>
  <si>
    <t>DAFTAR NILAI AKHIR MATA KULIAH LABORATORIUM UJI</t>
  </si>
  <si>
    <t>DAFTAR NILAI AKHIR MATA KULIAH LABORATORIUM KONSTRUKSI</t>
  </si>
  <si>
    <t>PRAKTEK</t>
  </si>
</sst>
</file>

<file path=xl/styles.xml><?xml version="1.0" encoding="utf-8"?>
<styleSheet xmlns="http://schemas.openxmlformats.org/spreadsheetml/2006/main">
  <numFmts count="2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d\ mmmm\ yyyy\ \ \ \ \ \ \ \ \ \ \ \ \ \ \ \ &quot;Jam : &quot;h:mm\ &quot;WIB&quot;"/>
    <numFmt numFmtId="179" formatCode="0.0"/>
    <numFmt numFmtId="180" formatCode="0.00_)"/>
    <numFmt numFmtId="181" formatCode="[$-421]dd\ mmmm\ yyyy"/>
  </numFmts>
  <fonts count="5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b/>
      <sz val="12"/>
      <name val="Lucida Sans"/>
      <family val="2"/>
    </font>
    <font>
      <b/>
      <sz val="12"/>
      <color indexed="12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5999634265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center"/>
    </xf>
    <xf numFmtId="0" fontId="0" fillId="0" borderId="0" xfId="0" applyFont="1" applyAlignment="1" applyProtection="1">
      <alignment horizontal="center" wrapText="1"/>
      <protection hidden="1"/>
    </xf>
    <xf numFmtId="0" fontId="7" fillId="0" borderId="0" xfId="0" applyFont="1" applyAlignment="1">
      <alignment/>
    </xf>
    <xf numFmtId="0" fontId="5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 hidden="1" locked="0"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80" fontId="7" fillId="1" borderId="13" xfId="42" applyNumberFormat="1" applyFont="1" applyFill="1" applyBorder="1" applyAlignment="1" applyProtection="1">
      <alignment horizontal="center" vertical="center"/>
      <protection hidden="1"/>
    </xf>
    <xf numFmtId="180" fontId="7" fillId="1" borderId="14" xfId="42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1" borderId="15" xfId="0" applyFont="1" applyFill="1" applyBorder="1" applyAlignment="1">
      <alignment horizontal="center"/>
    </xf>
    <xf numFmtId="0" fontId="5" fillId="1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17" xfId="0" applyFont="1" applyBorder="1" applyAlignment="1">
      <alignment horizontal="center" vertical="center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hidden="1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179" fontId="7" fillId="0" borderId="18" xfId="0" applyNumberFormat="1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>
      <alignment horizontal="center" vertical="center"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hidden="1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179" fontId="7" fillId="0" borderId="21" xfId="0" applyNumberFormat="1" applyFont="1" applyFill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0" fontId="7" fillId="0" borderId="21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33" borderId="24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hidden="1"/>
    </xf>
    <xf numFmtId="0" fontId="8" fillId="33" borderId="24" xfId="0" applyFont="1" applyFill="1" applyBorder="1" applyAlignment="1" applyProtection="1">
      <alignment horizontal="center" vertical="center"/>
      <protection locked="0"/>
    </xf>
    <xf numFmtId="0" fontId="7" fillId="33" borderId="25" xfId="0" applyFont="1" applyFill="1" applyBorder="1" applyAlignment="1" applyProtection="1">
      <alignment horizontal="left" vertical="center"/>
      <protection locked="0"/>
    </xf>
    <xf numFmtId="0" fontId="7" fillId="33" borderId="26" xfId="0" applyFont="1" applyFill="1" applyBorder="1" applyAlignment="1" applyProtection="1">
      <alignment horizontal="left" vertical="center"/>
      <protection locked="0"/>
    </xf>
    <xf numFmtId="0" fontId="7" fillId="33" borderId="27" xfId="0" applyFont="1" applyFill="1" applyBorder="1" applyAlignment="1" applyProtection="1">
      <alignment horizontal="left" vertical="center"/>
      <protection locked="0"/>
    </xf>
    <xf numFmtId="1" fontId="7" fillId="33" borderId="19" xfId="0" applyNumberFormat="1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1" fontId="7" fillId="33" borderId="22" xfId="0" applyNumberFormat="1" applyFont="1" applyFill="1" applyBorder="1" applyAlignment="1" applyProtection="1">
      <alignment horizontal="center" vertical="center"/>
      <protection locked="0"/>
    </xf>
    <xf numFmtId="1" fontId="7" fillId="33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/>
    </xf>
    <xf numFmtId="0" fontId="7" fillId="0" borderId="30" xfId="0" applyFont="1" applyFill="1" applyBorder="1" applyAlignment="1" applyProtection="1">
      <alignment horizontal="left" vertical="center"/>
      <protection/>
    </xf>
    <xf numFmtId="0" fontId="7" fillId="0" borderId="31" xfId="0" applyFont="1" applyFill="1" applyBorder="1" applyAlignment="1" applyProtection="1">
      <alignment horizontal="left" vertical="center"/>
      <protection/>
    </xf>
    <xf numFmtId="180" fontId="7" fillId="1" borderId="32" xfId="42" applyNumberFormat="1" applyFont="1" applyFill="1" applyBorder="1" applyAlignment="1" applyProtection="1">
      <alignment horizontal="center" vertical="center"/>
      <protection hidden="1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 applyProtection="1">
      <alignment horizontal="center" vertical="center"/>
      <protection locked="0"/>
    </xf>
    <xf numFmtId="1" fontId="7" fillId="33" borderId="17" xfId="0" applyNumberFormat="1" applyFont="1" applyFill="1" applyBorder="1" applyAlignment="1" applyProtection="1">
      <alignment horizontal="center" vertical="center"/>
      <protection locked="0"/>
    </xf>
    <xf numFmtId="1" fontId="7" fillId="33" borderId="23" xfId="0" applyNumberFormat="1" applyFont="1" applyFill="1" applyBorder="1" applyAlignment="1" applyProtection="1">
      <alignment horizontal="center" vertical="center"/>
      <protection locked="0"/>
    </xf>
    <xf numFmtId="9" fontId="50" fillId="34" borderId="33" xfId="0" applyNumberFormat="1" applyFont="1" applyFill="1" applyBorder="1" applyAlignment="1" applyProtection="1">
      <alignment horizontal="center" vertical="center"/>
      <protection locked="0"/>
    </xf>
    <xf numFmtId="9" fontId="50" fillId="34" borderId="34" xfId="0" applyNumberFormat="1" applyFont="1" applyFill="1" applyBorder="1" applyAlignment="1" applyProtection="1">
      <alignment horizontal="center" vertical="center" wrapText="1"/>
      <protection locked="0"/>
    </xf>
    <xf numFmtId="179" fontId="7" fillId="0" borderId="18" xfId="0" applyNumberFormat="1" applyFont="1" applyBorder="1" applyAlignment="1" applyProtection="1">
      <alignment horizontal="center" vertical="center"/>
      <protection hidden="1"/>
    </xf>
    <xf numFmtId="179" fontId="7" fillId="0" borderId="21" xfId="0" applyNumberFormat="1" applyFont="1" applyBorder="1" applyAlignment="1" applyProtection="1">
      <alignment horizontal="center" vertical="center"/>
      <protection hidden="1"/>
    </xf>
    <xf numFmtId="179" fontId="7" fillId="0" borderId="24" xfId="0" applyNumberFormat="1" applyFont="1" applyFill="1" applyBorder="1" applyAlignment="1" applyProtection="1">
      <alignment horizontal="center" vertical="center"/>
      <protection hidden="1"/>
    </xf>
    <xf numFmtId="9" fontId="5" fillId="34" borderId="34" xfId="0" applyNumberFormat="1" applyFont="1" applyFill="1" applyBorder="1" applyAlignment="1" applyProtection="1">
      <alignment horizontal="center" vertical="justify"/>
      <protection/>
    </xf>
    <xf numFmtId="9" fontId="5" fillId="34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5" fillId="34" borderId="35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/>
    </xf>
    <xf numFmtId="0" fontId="5" fillId="0" borderId="0" xfId="0" applyFont="1" applyAlignment="1" applyProtection="1">
      <alignment/>
      <protection/>
    </xf>
    <xf numFmtId="0" fontId="5" fillId="34" borderId="35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9" fontId="5" fillId="34" borderId="33" xfId="0" applyNumberFormat="1" applyFont="1" applyFill="1" applyBorder="1" applyAlignment="1" applyProtection="1">
      <alignment horizontal="center" vertical="center"/>
      <protection/>
    </xf>
    <xf numFmtId="9" fontId="51" fillId="34" borderId="33" xfId="0" applyNumberFormat="1" applyFont="1" applyFill="1" applyBorder="1" applyAlignment="1" applyProtection="1">
      <alignment horizontal="center" vertical="center"/>
      <protection locked="0"/>
    </xf>
    <xf numFmtId="9" fontId="51" fillId="34" borderId="3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/>
    </xf>
    <xf numFmtId="0" fontId="7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5" fillId="34" borderId="37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/>
    </xf>
    <xf numFmtId="0" fontId="5" fillId="34" borderId="43" xfId="0" applyFont="1" applyFill="1" applyBorder="1" applyAlignment="1">
      <alignment horizontal="center"/>
    </xf>
    <xf numFmtId="0" fontId="5" fillId="34" borderId="44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5" fillId="34" borderId="45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5" fillId="34" borderId="46" xfId="0" applyFont="1" applyFill="1" applyBorder="1" applyAlignment="1">
      <alignment horizontal="center" vertical="justify"/>
    </xf>
    <xf numFmtId="0" fontId="5" fillId="34" borderId="36" xfId="0" applyFont="1" applyFill="1" applyBorder="1" applyAlignment="1">
      <alignment horizontal="center" vertical="justify"/>
    </xf>
    <xf numFmtId="0" fontId="7" fillId="0" borderId="0" xfId="0" applyFont="1" applyAlignment="1" applyProtection="1" quotePrefix="1">
      <alignment horizontal="left"/>
      <protection locked="0"/>
    </xf>
    <xf numFmtId="0" fontId="7" fillId="0" borderId="0" xfId="0" applyFont="1" applyAlignment="1" applyProtection="1">
      <alignment horizontal="left"/>
      <protection hidden="1"/>
    </xf>
    <xf numFmtId="0" fontId="5" fillId="34" borderId="47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 wrapText="1"/>
    </xf>
    <xf numFmtId="0" fontId="5" fillId="34" borderId="49" xfId="0" applyFont="1" applyFill="1" applyBorder="1" applyAlignment="1">
      <alignment horizontal="center" vertical="center" wrapText="1"/>
    </xf>
    <xf numFmtId="0" fontId="5" fillId="34" borderId="50" xfId="0" applyFont="1" applyFill="1" applyBorder="1" applyAlignment="1">
      <alignment horizontal="center" vertical="center" wrapText="1"/>
    </xf>
    <xf numFmtId="0" fontId="5" fillId="34" borderId="5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wrapText="1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7" fillId="0" borderId="25" xfId="0" applyFont="1" applyBorder="1" applyAlignment="1" applyProtection="1">
      <alignment horizontal="center" vertical="center"/>
      <protection hidden="1"/>
    </xf>
    <xf numFmtId="0" fontId="7" fillId="0" borderId="30" xfId="0" applyFont="1" applyBorder="1" applyAlignment="1" applyProtection="1">
      <alignment horizontal="center" vertical="center"/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5" fillId="34" borderId="39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 applyProtection="1">
      <alignment horizontal="center"/>
      <protection hidden="1"/>
    </xf>
    <xf numFmtId="0" fontId="7" fillId="0" borderId="53" xfId="0" applyFont="1" applyFill="1" applyBorder="1" applyAlignment="1" applyProtection="1">
      <alignment horizontal="center"/>
      <protection hidden="1"/>
    </xf>
    <xf numFmtId="0" fontId="7" fillId="0" borderId="31" xfId="0" applyFont="1" applyFill="1" applyBorder="1" applyAlignment="1" applyProtection="1">
      <alignment horizontal="center" vertical="center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1" borderId="54" xfId="0" applyFont="1" applyFill="1" applyBorder="1" applyAlignment="1">
      <alignment horizontal="center" vertical="center"/>
    </xf>
    <xf numFmtId="0" fontId="7" fillId="1" borderId="55" xfId="0" applyFont="1" applyFill="1" applyBorder="1" applyAlignment="1">
      <alignment horizontal="center" vertical="center"/>
    </xf>
    <xf numFmtId="0" fontId="7" fillId="1" borderId="56" xfId="0" applyFont="1" applyFill="1" applyBorder="1" applyAlignment="1">
      <alignment horizontal="center" vertical="center"/>
    </xf>
    <xf numFmtId="180" fontId="7" fillId="1" borderId="57" xfId="42" applyNumberFormat="1" applyFont="1" applyFill="1" applyBorder="1" applyAlignment="1" applyProtection="1">
      <alignment horizontal="center" vertical="center"/>
      <protection hidden="1"/>
    </xf>
    <xf numFmtId="180" fontId="7" fillId="1" borderId="32" xfId="42" applyNumberFormat="1" applyFont="1" applyFill="1" applyBorder="1" applyAlignment="1" applyProtection="1">
      <alignment horizontal="center" vertical="center"/>
      <protection hidden="1"/>
    </xf>
    <xf numFmtId="0" fontId="5" fillId="1" borderId="58" xfId="0" applyFont="1" applyFill="1" applyBorder="1" applyAlignment="1">
      <alignment horizontal="center"/>
    </xf>
    <xf numFmtId="0" fontId="5" fillId="1" borderId="59" xfId="0" applyFont="1" applyFill="1" applyBorder="1" applyAlignment="1">
      <alignment horizontal="center"/>
    </xf>
    <xf numFmtId="0" fontId="5" fillId="1" borderId="60" xfId="0" applyFont="1" applyFill="1" applyBorder="1" applyAlignment="1">
      <alignment horizontal="center"/>
    </xf>
    <xf numFmtId="0" fontId="5" fillId="1" borderId="61" xfId="0" applyFont="1" applyFill="1" applyBorder="1" applyAlignment="1">
      <alignment horizontal="center"/>
    </xf>
    <xf numFmtId="0" fontId="5" fillId="1" borderId="62" xfId="0" applyFont="1" applyFill="1" applyBorder="1" applyAlignment="1">
      <alignment horizontal="center"/>
    </xf>
    <xf numFmtId="178" fontId="7" fillId="0" borderId="0" xfId="0" applyNumberFormat="1" applyFont="1" applyAlignment="1" applyProtection="1">
      <alignment horizontal="left"/>
      <protection hidden="1"/>
    </xf>
    <xf numFmtId="0" fontId="5" fillId="1" borderId="63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1" xfId="0" applyFont="1" applyFill="1" applyBorder="1" applyAlignment="1" applyProtection="1">
      <alignment horizontal="center"/>
      <protection hidden="1"/>
    </xf>
    <xf numFmtId="0" fontId="7" fillId="0" borderId="62" xfId="0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49" fontId="7" fillId="0" borderId="0" xfId="0" applyNumberFormat="1" applyFont="1" applyAlignment="1" applyProtection="1">
      <alignment horizontal="left"/>
      <protection locked="0"/>
    </xf>
    <xf numFmtId="0" fontId="7" fillId="0" borderId="54" xfId="0" applyFont="1" applyFill="1" applyBorder="1" applyAlignment="1" applyProtection="1">
      <alignment horizontal="center"/>
      <protection hidden="1"/>
    </xf>
    <xf numFmtId="0" fontId="7" fillId="0" borderId="56" xfId="0" applyFont="1" applyFill="1" applyBorder="1" applyAlignment="1" applyProtection="1">
      <alignment horizontal="center"/>
      <protection hidden="1"/>
    </xf>
    <xf numFmtId="0" fontId="7" fillId="0" borderId="58" xfId="0" applyFont="1" applyFill="1" applyBorder="1" applyAlignment="1" applyProtection="1">
      <alignment horizontal="center"/>
      <protection hidden="1"/>
    </xf>
    <xf numFmtId="0" fontId="7" fillId="0" borderId="60" xfId="0" applyFont="1" applyFill="1" applyBorder="1" applyAlignment="1" applyProtection="1">
      <alignment horizontal="center"/>
      <protection hidden="1"/>
    </xf>
    <xf numFmtId="0" fontId="5" fillId="34" borderId="46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b/>
        <i val="0"/>
        <color indexed="10"/>
      </font>
      <fill>
        <patternFill patternType="gray125">
          <bgColor indexed="22"/>
        </patternFill>
      </fill>
    </dxf>
    <dxf>
      <font>
        <b/>
        <i val="0"/>
        <color indexed="10"/>
      </font>
      <fill>
        <patternFill patternType="gray125">
          <bgColor indexed="22"/>
        </patternFill>
      </fill>
    </dxf>
    <dxf>
      <font>
        <b/>
        <i val="0"/>
        <color indexed="10"/>
      </font>
      <fill>
        <patternFill patternType="gray125"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57150</xdr:rowOff>
    </xdr:from>
    <xdr:to>
      <xdr:col>2</xdr:col>
      <xdr:colOff>76200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150"/>
          <a:ext cx="14573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85725</xdr:rowOff>
    </xdr:from>
    <xdr:to>
      <xdr:col>2</xdr:col>
      <xdr:colOff>66675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5725"/>
          <a:ext cx="14573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57150</xdr:rowOff>
    </xdr:from>
    <xdr:to>
      <xdr:col>1</xdr:col>
      <xdr:colOff>1333500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4668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showGridLines="0" tabSelected="1" view="pageBreakPreview" zoomScale="85" zoomScaleSheetLayoutView="85" zoomScalePageLayoutView="0" workbookViewId="0" topLeftCell="A1">
      <selection activeCell="D22" sqref="D22"/>
    </sheetView>
  </sheetViews>
  <sheetFormatPr defaultColWidth="9.140625" defaultRowHeight="12.75"/>
  <cols>
    <col min="1" max="1" width="5.421875" style="0" customWidth="1"/>
    <col min="2" max="2" width="21.28125" style="0" customWidth="1"/>
    <col min="3" max="3" width="1.8515625" style="0" customWidth="1"/>
    <col min="4" max="4" width="40.8515625" style="0" customWidth="1"/>
    <col min="5" max="5" width="5.421875" style="0" customWidth="1"/>
    <col min="6" max="6" width="15.28125" style="0" customWidth="1"/>
    <col min="7" max="10" width="10.7109375" style="0" customWidth="1"/>
    <col min="11" max="11" width="2.140625" style="0" customWidth="1"/>
    <col min="12" max="12" width="8.7109375" style="0" customWidth="1"/>
    <col min="13" max="13" width="9.140625" style="0" hidden="1" customWidth="1"/>
    <col min="14" max="14" width="14.7109375" style="0" customWidth="1"/>
    <col min="15" max="15" width="8.421875" style="0" customWidth="1"/>
    <col min="16" max="16" width="10.7109375" style="0" customWidth="1"/>
    <col min="17" max="17" width="0" style="0" hidden="1" customWidth="1"/>
  </cols>
  <sheetData>
    <row r="1" spans="1:16" ht="30">
      <c r="A1" s="65"/>
      <c r="B1" s="80" t="s">
        <v>45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15">
      <c r="A2" s="5"/>
      <c r="B2" s="141" t="s">
        <v>29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1:16" ht="15">
      <c r="A3" s="5"/>
      <c r="B3" s="141" t="s">
        <v>30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1:16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.75">
      <c r="A5" s="1"/>
      <c r="H5" s="7" t="s">
        <v>0</v>
      </c>
      <c r="I5" s="7"/>
      <c r="J5" s="8"/>
      <c r="K5" s="8" t="s">
        <v>24</v>
      </c>
      <c r="L5" s="78"/>
      <c r="M5" s="78"/>
      <c r="N5" s="78"/>
      <c r="O5" s="78"/>
      <c r="P5" s="78"/>
    </row>
    <row r="6" spans="1:16" ht="15.75">
      <c r="A6" s="1"/>
      <c r="H6" s="7" t="s">
        <v>15</v>
      </c>
      <c r="I6" s="7"/>
      <c r="J6" s="8"/>
      <c r="K6" s="8" t="s">
        <v>24</v>
      </c>
      <c r="L6" s="78"/>
      <c r="M6" s="78"/>
      <c r="N6" s="78"/>
      <c r="O6" s="78"/>
      <c r="P6" s="78"/>
    </row>
    <row r="7" spans="1:16" ht="15.75">
      <c r="A7" s="1"/>
      <c r="C7" s="22"/>
      <c r="D7" s="22"/>
      <c r="E7" s="1"/>
      <c r="F7" s="1"/>
      <c r="H7" s="7" t="s">
        <v>2</v>
      </c>
      <c r="I7" s="7"/>
      <c r="J7" s="8"/>
      <c r="K7" s="8" t="s">
        <v>24</v>
      </c>
      <c r="L7" s="101"/>
      <c r="M7" s="78"/>
      <c r="N7" s="78"/>
      <c r="O7" s="78"/>
      <c r="P7" s="78"/>
    </row>
    <row r="8" spans="1:16" ht="15.75">
      <c r="A8" s="1"/>
      <c r="B8" s="22" t="s">
        <v>28</v>
      </c>
      <c r="C8" s="22" t="s">
        <v>24</v>
      </c>
      <c r="D8" s="79"/>
      <c r="E8" s="79"/>
      <c r="F8" s="79"/>
      <c r="H8" s="7" t="s">
        <v>3</v>
      </c>
      <c r="I8" s="7"/>
      <c r="J8" s="8"/>
      <c r="K8" s="8" t="s">
        <v>24</v>
      </c>
      <c r="L8" s="102" t="str">
        <f ca="1">IF(MONTH(NOW())&gt;6,YEAR(NOW())&amp;"/ "&amp;YEAR(NOW())+1,YEAR(NOW())-1&amp;"/ "&amp;YEAR(NOW()))</f>
        <v>2016/ 2017</v>
      </c>
      <c r="M8" s="102"/>
      <c r="N8" s="102"/>
      <c r="O8" s="102"/>
      <c r="P8" s="102"/>
    </row>
    <row r="9" spans="1:16" ht="15.75">
      <c r="A9" s="1"/>
      <c r="B9" s="22" t="s">
        <v>27</v>
      </c>
      <c r="C9" s="22" t="s">
        <v>24</v>
      </c>
      <c r="D9" s="79"/>
      <c r="E9" s="79"/>
      <c r="F9" s="79"/>
      <c r="H9" s="7" t="s">
        <v>1</v>
      </c>
      <c r="I9" s="7"/>
      <c r="J9" s="8"/>
      <c r="K9" s="8" t="s">
        <v>24</v>
      </c>
      <c r="L9" s="78"/>
      <c r="M9" s="78"/>
      <c r="N9" s="78"/>
      <c r="O9" s="78"/>
      <c r="P9" s="78"/>
    </row>
    <row r="10" spans="1:16" ht="15.75">
      <c r="A10" s="1"/>
      <c r="B10" s="22"/>
      <c r="C10" s="22"/>
      <c r="D10" s="70"/>
      <c r="E10" s="70"/>
      <c r="F10" s="70"/>
      <c r="H10" s="7" t="s">
        <v>44</v>
      </c>
      <c r="I10" s="7"/>
      <c r="J10" s="8"/>
      <c r="K10" s="8" t="s">
        <v>24</v>
      </c>
      <c r="L10" s="142"/>
      <c r="M10" s="142"/>
      <c r="N10" s="142"/>
      <c r="O10" s="142"/>
      <c r="P10" s="142"/>
    </row>
    <row r="11" spans="1:16" ht="1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.75" customHeight="1">
      <c r="A12" s="81" t="s">
        <v>4</v>
      </c>
      <c r="B12" s="84" t="s">
        <v>5</v>
      </c>
      <c r="C12" s="84" t="s">
        <v>6</v>
      </c>
      <c r="D12" s="84"/>
      <c r="E12" s="87" t="s">
        <v>31</v>
      </c>
      <c r="F12" s="90" t="s">
        <v>7</v>
      </c>
      <c r="G12" s="91"/>
      <c r="H12" s="91"/>
      <c r="I12" s="92"/>
      <c r="J12" s="93" t="s">
        <v>17</v>
      </c>
      <c r="K12" s="103" t="s">
        <v>18</v>
      </c>
      <c r="L12" s="104"/>
      <c r="M12" s="66"/>
      <c r="N12" s="93" t="s">
        <v>22</v>
      </c>
      <c r="O12" s="93" t="s">
        <v>21</v>
      </c>
      <c r="P12" s="114" t="s">
        <v>32</v>
      </c>
    </row>
    <row r="13" spans="1:16" ht="15" customHeight="1">
      <c r="A13" s="82"/>
      <c r="B13" s="85"/>
      <c r="C13" s="85"/>
      <c r="D13" s="85"/>
      <c r="E13" s="88"/>
      <c r="F13" s="96" t="s">
        <v>42</v>
      </c>
      <c r="G13" s="97" t="s">
        <v>43</v>
      </c>
      <c r="H13" s="99" t="s">
        <v>26</v>
      </c>
      <c r="I13" s="97" t="s">
        <v>25</v>
      </c>
      <c r="J13" s="94"/>
      <c r="K13" s="105"/>
      <c r="L13" s="106"/>
      <c r="M13" s="67"/>
      <c r="N13" s="94"/>
      <c r="O13" s="94"/>
      <c r="P13" s="115"/>
    </row>
    <row r="14" spans="1:20" ht="15.75" customHeight="1">
      <c r="A14" s="82"/>
      <c r="B14" s="85"/>
      <c r="C14" s="85"/>
      <c r="D14" s="85"/>
      <c r="E14" s="88"/>
      <c r="F14" s="82"/>
      <c r="G14" s="98"/>
      <c r="H14" s="100"/>
      <c r="I14" s="98"/>
      <c r="J14" s="94"/>
      <c r="K14" s="105"/>
      <c r="L14" s="106"/>
      <c r="M14" s="67"/>
      <c r="N14" s="94"/>
      <c r="O14" s="94"/>
      <c r="P14" s="115"/>
      <c r="S14" s="109"/>
      <c r="T14" s="109"/>
    </row>
    <row r="15" spans="1:20" ht="16.5" thickBot="1">
      <c r="A15" s="83"/>
      <c r="B15" s="86"/>
      <c r="C15" s="86"/>
      <c r="D15" s="86"/>
      <c r="E15" s="89"/>
      <c r="F15" s="58">
        <v>0.1</v>
      </c>
      <c r="G15" s="59">
        <v>0.2</v>
      </c>
      <c r="H15" s="63">
        <v>0.3</v>
      </c>
      <c r="I15" s="64">
        <v>0.4</v>
      </c>
      <c r="J15" s="95"/>
      <c r="K15" s="107"/>
      <c r="L15" s="108"/>
      <c r="M15" s="68"/>
      <c r="N15" s="95"/>
      <c r="O15" s="95"/>
      <c r="P15" s="116"/>
      <c r="S15" s="109"/>
      <c r="T15" s="109"/>
    </row>
    <row r="16" spans="1:20" ht="21" customHeight="1">
      <c r="A16" s="23">
        <v>1</v>
      </c>
      <c r="B16" s="24"/>
      <c r="C16" s="49"/>
      <c r="D16" s="42"/>
      <c r="E16" s="45"/>
      <c r="F16" s="56"/>
      <c r="G16" s="53"/>
      <c r="H16" s="24"/>
      <c r="I16" s="24"/>
      <c r="J16" s="60">
        <f>IF(D16="","",$F$15*F16+$G$15*G16+$H$15*H16+$I$15*I16)</f>
      </c>
      <c r="K16" s="110">
        <f aca="true" t="shared" si="0" ref="K16:K45">IF(D16="","",IF(J16&gt;=81,"A",IF(J16&gt;=76,"A-",IF(J16&gt;=72,"B+",IF(J16&gt;=68,"B",IF(J16&gt;=64,"B-",IF(J16&gt;=60,"C+",IF(J16&gt;=56,"C",M16))))))))</f>
      </c>
      <c r="L16" s="111"/>
      <c r="M16" s="25" t="str">
        <f aca="true" t="shared" si="1" ref="M16:M45">IF(J16&gt;=41,"D","E")</f>
        <v>D</v>
      </c>
      <c r="N16" s="26"/>
      <c r="O16" s="27">
        <f aca="true" t="shared" si="2" ref="O16:O45">IF(J16&gt;=N16,J16,N16)</f>
      </c>
      <c r="P16" s="28">
        <f aca="true" t="shared" si="3" ref="P16:P45">IF(D16="","",IF(O16&gt;=81,"A",IF(O16&gt;=76,"A-",IF(O16&gt;=72,"B+",IF(O16&gt;=68,"B",IF(O16&gt;=64,"B-",IF(O16&gt;=60,"C+",IF(O16&gt;=56,"C",Q16))))))))</f>
      </c>
      <c r="Q16" t="str">
        <f aca="true" t="shared" si="4" ref="Q16:Q45">IF(O16&gt;=41,"D","E")</f>
        <v>D</v>
      </c>
      <c r="R16" s="77"/>
      <c r="S16" s="6"/>
      <c r="T16" s="6"/>
    </row>
    <row r="17" spans="1:20" ht="21" customHeight="1">
      <c r="A17" s="29">
        <v>2</v>
      </c>
      <c r="B17" s="30"/>
      <c r="C17" s="50"/>
      <c r="D17" s="43"/>
      <c r="E17" s="46"/>
      <c r="F17" s="31"/>
      <c r="G17" s="54"/>
      <c r="H17" s="30"/>
      <c r="I17" s="30"/>
      <c r="J17" s="61">
        <f aca="true" t="shared" si="5" ref="J17:J45">IF(D17="","",$F$15*F17+$G$15*G17+$H$15*H17+$I$15*I17)</f>
      </c>
      <c r="K17" s="112">
        <f t="shared" si="0"/>
      </c>
      <c r="L17" s="113"/>
      <c r="M17" s="32" t="str">
        <f t="shared" si="1"/>
        <v>D</v>
      </c>
      <c r="N17" s="33"/>
      <c r="O17" s="34">
        <f t="shared" si="2"/>
      </c>
      <c r="P17" s="35">
        <f t="shared" si="3"/>
      </c>
      <c r="Q17" t="str">
        <f t="shared" si="4"/>
        <v>D</v>
      </c>
      <c r="R17" s="77"/>
      <c r="S17" s="6"/>
      <c r="T17" s="6"/>
    </row>
    <row r="18" spans="1:20" ht="21" customHeight="1">
      <c r="A18" s="29">
        <v>3</v>
      </c>
      <c r="B18" s="30"/>
      <c r="C18" s="50"/>
      <c r="D18" s="43"/>
      <c r="E18" s="46"/>
      <c r="F18" s="31"/>
      <c r="G18" s="54"/>
      <c r="H18" s="30"/>
      <c r="I18" s="30"/>
      <c r="J18" s="34">
        <f t="shared" si="5"/>
      </c>
      <c r="K18" s="112">
        <f t="shared" si="0"/>
      </c>
      <c r="L18" s="113"/>
      <c r="M18" s="36" t="str">
        <f t="shared" si="1"/>
        <v>D</v>
      </c>
      <c r="N18" s="33"/>
      <c r="O18" s="34">
        <f t="shared" si="2"/>
      </c>
      <c r="P18" s="35">
        <f t="shared" si="3"/>
      </c>
      <c r="Q18" t="str">
        <f t="shared" si="4"/>
        <v>D</v>
      </c>
      <c r="R18" s="77"/>
      <c r="S18" s="6"/>
      <c r="T18" s="6"/>
    </row>
    <row r="19" spans="1:20" ht="21" customHeight="1">
      <c r="A19" s="29">
        <v>4</v>
      </c>
      <c r="B19" s="30"/>
      <c r="C19" s="50"/>
      <c r="D19" s="43"/>
      <c r="E19" s="47"/>
      <c r="F19" s="31"/>
      <c r="G19" s="54"/>
      <c r="H19" s="30"/>
      <c r="I19" s="30"/>
      <c r="J19" s="34">
        <f t="shared" si="5"/>
      </c>
      <c r="K19" s="112">
        <f t="shared" si="0"/>
      </c>
      <c r="L19" s="113"/>
      <c r="M19" s="36" t="str">
        <f t="shared" si="1"/>
        <v>D</v>
      </c>
      <c r="N19" s="33"/>
      <c r="O19" s="34">
        <f t="shared" si="2"/>
      </c>
      <c r="P19" s="35">
        <f t="shared" si="3"/>
      </c>
      <c r="Q19" t="str">
        <f t="shared" si="4"/>
        <v>D</v>
      </c>
      <c r="R19" s="77"/>
      <c r="S19" s="6"/>
      <c r="T19" s="6"/>
    </row>
    <row r="20" spans="1:20" ht="21" customHeight="1">
      <c r="A20" s="29">
        <v>5</v>
      </c>
      <c r="B20" s="30"/>
      <c r="C20" s="50"/>
      <c r="D20" s="43"/>
      <c r="E20" s="47"/>
      <c r="F20" s="31"/>
      <c r="G20" s="54"/>
      <c r="H20" s="30"/>
      <c r="I20" s="30"/>
      <c r="J20" s="34">
        <f t="shared" si="5"/>
      </c>
      <c r="K20" s="112">
        <f t="shared" si="0"/>
      </c>
      <c r="L20" s="113"/>
      <c r="M20" s="36" t="str">
        <f t="shared" si="1"/>
        <v>D</v>
      </c>
      <c r="N20" s="33"/>
      <c r="O20" s="34">
        <f t="shared" si="2"/>
      </c>
      <c r="P20" s="35">
        <f t="shared" si="3"/>
      </c>
      <c r="Q20" t="str">
        <f t="shared" si="4"/>
        <v>D</v>
      </c>
      <c r="R20" s="77"/>
      <c r="S20" s="6"/>
      <c r="T20" s="6"/>
    </row>
    <row r="21" spans="1:20" ht="21" customHeight="1">
      <c r="A21" s="29">
        <v>6</v>
      </c>
      <c r="B21" s="30"/>
      <c r="C21" s="50"/>
      <c r="D21" s="43"/>
      <c r="E21" s="47"/>
      <c r="F21" s="31"/>
      <c r="G21" s="54"/>
      <c r="H21" s="30"/>
      <c r="I21" s="30"/>
      <c r="J21" s="34">
        <f t="shared" si="5"/>
      </c>
      <c r="K21" s="112">
        <f t="shared" si="0"/>
      </c>
      <c r="L21" s="113"/>
      <c r="M21" s="36" t="str">
        <f t="shared" si="1"/>
        <v>D</v>
      </c>
      <c r="N21" s="33"/>
      <c r="O21" s="34">
        <f t="shared" si="2"/>
      </c>
      <c r="P21" s="35">
        <f t="shared" si="3"/>
      </c>
      <c r="Q21" t="str">
        <f t="shared" si="4"/>
        <v>D</v>
      </c>
      <c r="R21" s="77"/>
      <c r="S21" s="6"/>
      <c r="T21" s="6"/>
    </row>
    <row r="22" spans="1:20" ht="21" customHeight="1">
      <c r="A22" s="29">
        <v>7</v>
      </c>
      <c r="B22" s="30"/>
      <c r="C22" s="50"/>
      <c r="D22" s="43"/>
      <c r="E22" s="47"/>
      <c r="F22" s="31"/>
      <c r="G22" s="54"/>
      <c r="H22" s="30"/>
      <c r="I22" s="30"/>
      <c r="J22" s="34">
        <f t="shared" si="5"/>
      </c>
      <c r="K22" s="112">
        <f t="shared" si="0"/>
      </c>
      <c r="L22" s="113"/>
      <c r="M22" s="36" t="str">
        <f t="shared" si="1"/>
        <v>D</v>
      </c>
      <c r="N22" s="33"/>
      <c r="O22" s="34">
        <f t="shared" si="2"/>
      </c>
      <c r="P22" s="35">
        <f t="shared" si="3"/>
      </c>
      <c r="Q22" t="str">
        <f t="shared" si="4"/>
        <v>D</v>
      </c>
      <c r="R22" s="77"/>
      <c r="S22" s="6"/>
      <c r="T22" s="6"/>
    </row>
    <row r="23" spans="1:20" ht="21" customHeight="1">
      <c r="A23" s="29">
        <v>8</v>
      </c>
      <c r="B23" s="30"/>
      <c r="C23" s="50"/>
      <c r="D23" s="43"/>
      <c r="E23" s="47"/>
      <c r="F23" s="31"/>
      <c r="G23" s="54"/>
      <c r="H23" s="30"/>
      <c r="I23" s="30"/>
      <c r="J23" s="34">
        <f t="shared" si="5"/>
      </c>
      <c r="K23" s="112">
        <f t="shared" si="0"/>
      </c>
      <c r="L23" s="113"/>
      <c r="M23" s="36" t="str">
        <f t="shared" si="1"/>
        <v>D</v>
      </c>
      <c r="N23" s="33"/>
      <c r="O23" s="34">
        <f t="shared" si="2"/>
      </c>
      <c r="P23" s="35">
        <f t="shared" si="3"/>
      </c>
      <c r="Q23" t="str">
        <f t="shared" si="4"/>
        <v>D</v>
      </c>
      <c r="R23" s="77"/>
      <c r="S23" s="6"/>
      <c r="T23" s="6"/>
    </row>
    <row r="24" spans="1:20" ht="21" customHeight="1">
      <c r="A24" s="37">
        <v>9</v>
      </c>
      <c r="B24" s="30"/>
      <c r="C24" s="50"/>
      <c r="D24" s="43"/>
      <c r="E24" s="47"/>
      <c r="F24" s="31"/>
      <c r="G24" s="54"/>
      <c r="H24" s="30"/>
      <c r="I24" s="30"/>
      <c r="J24" s="34">
        <f t="shared" si="5"/>
      </c>
      <c r="K24" s="112">
        <f t="shared" si="0"/>
      </c>
      <c r="L24" s="113"/>
      <c r="M24" s="36" t="str">
        <f t="shared" si="1"/>
        <v>D</v>
      </c>
      <c r="N24" s="33"/>
      <c r="O24" s="34">
        <f t="shared" si="2"/>
      </c>
      <c r="P24" s="35">
        <f t="shared" si="3"/>
      </c>
      <c r="Q24" t="str">
        <f t="shared" si="4"/>
        <v>D</v>
      </c>
      <c r="R24" s="77"/>
      <c r="S24" s="6"/>
      <c r="T24" s="6"/>
    </row>
    <row r="25" spans="1:20" ht="21" customHeight="1">
      <c r="A25" s="37">
        <v>10</v>
      </c>
      <c r="B25" s="30"/>
      <c r="C25" s="50"/>
      <c r="D25" s="43"/>
      <c r="E25" s="47"/>
      <c r="F25" s="31"/>
      <c r="G25" s="54"/>
      <c r="H25" s="30"/>
      <c r="I25" s="30"/>
      <c r="J25" s="34">
        <f t="shared" si="5"/>
      </c>
      <c r="K25" s="112">
        <f t="shared" si="0"/>
      </c>
      <c r="L25" s="113"/>
      <c r="M25" s="36" t="str">
        <f t="shared" si="1"/>
        <v>D</v>
      </c>
      <c r="N25" s="33"/>
      <c r="O25" s="34">
        <f t="shared" si="2"/>
      </c>
      <c r="P25" s="35">
        <f t="shared" si="3"/>
      </c>
      <c r="Q25" t="str">
        <f t="shared" si="4"/>
        <v>D</v>
      </c>
      <c r="R25" s="77"/>
      <c r="S25" s="6"/>
      <c r="T25" s="6"/>
    </row>
    <row r="26" spans="1:18" ht="21" customHeight="1">
      <c r="A26" s="29">
        <v>11</v>
      </c>
      <c r="B26" s="30"/>
      <c r="C26" s="50"/>
      <c r="D26" s="43"/>
      <c r="E26" s="47"/>
      <c r="F26" s="31"/>
      <c r="G26" s="54"/>
      <c r="H26" s="30"/>
      <c r="I26" s="30"/>
      <c r="J26" s="34">
        <f t="shared" si="5"/>
      </c>
      <c r="K26" s="112">
        <f t="shared" si="0"/>
      </c>
      <c r="L26" s="113"/>
      <c r="M26" s="36" t="str">
        <f t="shared" si="1"/>
        <v>D</v>
      </c>
      <c r="N26" s="33"/>
      <c r="O26" s="34">
        <f t="shared" si="2"/>
      </c>
      <c r="P26" s="35">
        <f t="shared" si="3"/>
      </c>
      <c r="Q26" t="str">
        <f t="shared" si="4"/>
        <v>D</v>
      </c>
      <c r="R26" s="77"/>
    </row>
    <row r="27" spans="1:18" ht="21" customHeight="1">
      <c r="A27" s="37">
        <v>12</v>
      </c>
      <c r="B27" s="30"/>
      <c r="C27" s="50"/>
      <c r="D27" s="43"/>
      <c r="E27" s="47"/>
      <c r="F27" s="31"/>
      <c r="G27" s="54"/>
      <c r="H27" s="30"/>
      <c r="I27" s="30"/>
      <c r="J27" s="34">
        <f t="shared" si="5"/>
      </c>
      <c r="K27" s="112">
        <f t="shared" si="0"/>
      </c>
      <c r="L27" s="113"/>
      <c r="M27" s="36" t="str">
        <f t="shared" si="1"/>
        <v>D</v>
      </c>
      <c r="N27" s="33"/>
      <c r="O27" s="34">
        <f t="shared" si="2"/>
      </c>
      <c r="P27" s="35">
        <f t="shared" si="3"/>
      </c>
      <c r="Q27" t="str">
        <f t="shared" si="4"/>
        <v>D</v>
      </c>
      <c r="R27" s="77"/>
    </row>
    <row r="28" spans="1:18" ht="21" customHeight="1">
      <c r="A28" s="29">
        <v>13</v>
      </c>
      <c r="B28" s="30"/>
      <c r="C28" s="50"/>
      <c r="D28" s="43"/>
      <c r="E28" s="47"/>
      <c r="F28" s="31"/>
      <c r="G28" s="54"/>
      <c r="H28" s="30"/>
      <c r="I28" s="30"/>
      <c r="J28" s="34">
        <f t="shared" si="5"/>
      </c>
      <c r="K28" s="112">
        <f t="shared" si="0"/>
      </c>
      <c r="L28" s="113"/>
      <c r="M28" s="36" t="str">
        <f t="shared" si="1"/>
        <v>D</v>
      </c>
      <c r="N28" s="33"/>
      <c r="O28" s="34">
        <f t="shared" si="2"/>
      </c>
      <c r="P28" s="35">
        <f t="shared" si="3"/>
      </c>
      <c r="Q28" t="str">
        <f t="shared" si="4"/>
        <v>D</v>
      </c>
      <c r="R28" s="77"/>
    </row>
    <row r="29" spans="1:18" ht="21" customHeight="1">
      <c r="A29" s="37">
        <v>14</v>
      </c>
      <c r="B29" s="30"/>
      <c r="C29" s="50"/>
      <c r="D29" s="43"/>
      <c r="E29" s="47"/>
      <c r="F29" s="31"/>
      <c r="G29" s="54"/>
      <c r="H29" s="30"/>
      <c r="I29" s="30"/>
      <c r="J29" s="34">
        <f t="shared" si="5"/>
      </c>
      <c r="K29" s="112">
        <f t="shared" si="0"/>
      </c>
      <c r="L29" s="113"/>
      <c r="M29" s="36" t="str">
        <f t="shared" si="1"/>
        <v>D</v>
      </c>
      <c r="N29" s="33"/>
      <c r="O29" s="34">
        <f t="shared" si="2"/>
      </c>
      <c r="P29" s="35">
        <f t="shared" si="3"/>
      </c>
      <c r="Q29" t="str">
        <f t="shared" si="4"/>
        <v>D</v>
      </c>
      <c r="R29" s="77"/>
    </row>
    <row r="30" spans="1:18" ht="21" customHeight="1">
      <c r="A30" s="37">
        <v>15</v>
      </c>
      <c r="B30" s="30"/>
      <c r="C30" s="50"/>
      <c r="D30" s="43"/>
      <c r="E30" s="47"/>
      <c r="F30" s="31"/>
      <c r="G30" s="54"/>
      <c r="H30" s="30"/>
      <c r="I30" s="30"/>
      <c r="J30" s="34">
        <f t="shared" si="5"/>
      </c>
      <c r="K30" s="112">
        <f t="shared" si="0"/>
      </c>
      <c r="L30" s="113"/>
      <c r="M30" s="36" t="str">
        <f t="shared" si="1"/>
        <v>D</v>
      </c>
      <c r="N30" s="33"/>
      <c r="O30" s="34">
        <f t="shared" si="2"/>
      </c>
      <c r="P30" s="35">
        <f t="shared" si="3"/>
      </c>
      <c r="Q30" t="str">
        <f t="shared" si="4"/>
        <v>D</v>
      </c>
      <c r="R30" s="77"/>
    </row>
    <row r="31" spans="1:18" ht="21" customHeight="1">
      <c r="A31" s="37">
        <v>16</v>
      </c>
      <c r="B31" s="30"/>
      <c r="C31" s="50"/>
      <c r="D31" s="43"/>
      <c r="E31" s="47"/>
      <c r="F31" s="31"/>
      <c r="G31" s="54"/>
      <c r="H31" s="30"/>
      <c r="I31" s="30"/>
      <c r="J31" s="34">
        <f t="shared" si="5"/>
      </c>
      <c r="K31" s="112">
        <f t="shared" si="0"/>
      </c>
      <c r="L31" s="113"/>
      <c r="M31" s="36" t="str">
        <f t="shared" si="1"/>
        <v>D</v>
      </c>
      <c r="N31" s="33"/>
      <c r="O31" s="34">
        <f t="shared" si="2"/>
      </c>
      <c r="P31" s="35">
        <f t="shared" si="3"/>
      </c>
      <c r="Q31" t="str">
        <f t="shared" si="4"/>
        <v>D</v>
      </c>
      <c r="R31" s="77"/>
    </row>
    <row r="32" spans="1:18" ht="21" customHeight="1">
      <c r="A32" s="29">
        <v>17</v>
      </c>
      <c r="B32" s="30"/>
      <c r="C32" s="50"/>
      <c r="D32" s="43"/>
      <c r="E32" s="47"/>
      <c r="F32" s="31"/>
      <c r="G32" s="54"/>
      <c r="H32" s="30"/>
      <c r="I32" s="30"/>
      <c r="J32" s="34">
        <f t="shared" si="5"/>
      </c>
      <c r="K32" s="112">
        <f t="shared" si="0"/>
      </c>
      <c r="L32" s="113"/>
      <c r="M32" s="36" t="str">
        <f t="shared" si="1"/>
        <v>D</v>
      </c>
      <c r="N32" s="33"/>
      <c r="O32" s="34">
        <f t="shared" si="2"/>
      </c>
      <c r="P32" s="35">
        <f t="shared" si="3"/>
      </c>
      <c r="Q32" t="str">
        <f t="shared" si="4"/>
        <v>D</v>
      </c>
      <c r="R32" s="77"/>
    </row>
    <row r="33" spans="1:18" ht="21" customHeight="1">
      <c r="A33" s="29">
        <v>18</v>
      </c>
      <c r="B33" s="30"/>
      <c r="C33" s="50"/>
      <c r="D33" s="43"/>
      <c r="E33" s="47"/>
      <c r="F33" s="31"/>
      <c r="G33" s="54"/>
      <c r="H33" s="30"/>
      <c r="I33" s="30"/>
      <c r="J33" s="34">
        <f t="shared" si="5"/>
      </c>
      <c r="K33" s="112">
        <f t="shared" si="0"/>
      </c>
      <c r="L33" s="113"/>
      <c r="M33" s="36" t="str">
        <f t="shared" si="1"/>
        <v>D</v>
      </c>
      <c r="N33" s="33"/>
      <c r="O33" s="34">
        <f t="shared" si="2"/>
      </c>
      <c r="P33" s="35">
        <f t="shared" si="3"/>
      </c>
      <c r="Q33" t="str">
        <f t="shared" si="4"/>
        <v>D</v>
      </c>
      <c r="R33" s="77"/>
    </row>
    <row r="34" spans="1:18" ht="21" customHeight="1">
      <c r="A34" s="29">
        <v>19</v>
      </c>
      <c r="B34" s="30"/>
      <c r="C34" s="50"/>
      <c r="D34" s="43"/>
      <c r="E34" s="47"/>
      <c r="F34" s="31"/>
      <c r="G34" s="54"/>
      <c r="H34" s="30"/>
      <c r="I34" s="30"/>
      <c r="J34" s="34">
        <f t="shared" si="5"/>
      </c>
      <c r="K34" s="112">
        <f t="shared" si="0"/>
      </c>
      <c r="L34" s="113"/>
      <c r="M34" s="36" t="str">
        <f t="shared" si="1"/>
        <v>D</v>
      </c>
      <c r="N34" s="33"/>
      <c r="O34" s="34">
        <f t="shared" si="2"/>
      </c>
      <c r="P34" s="35">
        <f t="shared" si="3"/>
      </c>
      <c r="Q34" t="str">
        <f t="shared" si="4"/>
        <v>D</v>
      </c>
      <c r="R34" s="77"/>
    </row>
    <row r="35" spans="1:18" ht="21" customHeight="1">
      <c r="A35" s="29">
        <v>20</v>
      </c>
      <c r="B35" s="30"/>
      <c r="C35" s="50"/>
      <c r="D35" s="43"/>
      <c r="E35" s="46"/>
      <c r="F35" s="31"/>
      <c r="G35" s="54"/>
      <c r="H35" s="30"/>
      <c r="I35" s="30"/>
      <c r="J35" s="34">
        <f t="shared" si="5"/>
      </c>
      <c r="K35" s="112">
        <f t="shared" si="0"/>
      </c>
      <c r="L35" s="113"/>
      <c r="M35" s="36" t="str">
        <f t="shared" si="1"/>
        <v>D</v>
      </c>
      <c r="N35" s="33"/>
      <c r="O35" s="34">
        <f t="shared" si="2"/>
      </c>
      <c r="P35" s="35">
        <f t="shared" si="3"/>
      </c>
      <c r="Q35" t="str">
        <f t="shared" si="4"/>
        <v>D</v>
      </c>
      <c r="R35" s="77"/>
    </row>
    <row r="36" spans="1:18" ht="21" customHeight="1">
      <c r="A36" s="29">
        <v>21</v>
      </c>
      <c r="B36" s="30"/>
      <c r="C36" s="50"/>
      <c r="D36" s="43"/>
      <c r="E36" s="46"/>
      <c r="F36" s="31"/>
      <c r="G36" s="54"/>
      <c r="H36" s="30"/>
      <c r="I36" s="30"/>
      <c r="J36" s="34">
        <f t="shared" si="5"/>
      </c>
      <c r="K36" s="112">
        <f t="shared" si="0"/>
      </c>
      <c r="L36" s="113"/>
      <c r="M36" s="36" t="str">
        <f t="shared" si="1"/>
        <v>D</v>
      </c>
      <c r="N36" s="33"/>
      <c r="O36" s="34">
        <f t="shared" si="2"/>
      </c>
      <c r="P36" s="35">
        <f t="shared" si="3"/>
      </c>
      <c r="Q36" t="str">
        <f t="shared" si="4"/>
        <v>D</v>
      </c>
      <c r="R36" s="77"/>
    </row>
    <row r="37" spans="1:18" ht="21" customHeight="1">
      <c r="A37" s="29">
        <v>22</v>
      </c>
      <c r="B37" s="30"/>
      <c r="C37" s="50"/>
      <c r="D37" s="43"/>
      <c r="E37" s="46"/>
      <c r="F37" s="31"/>
      <c r="G37" s="54"/>
      <c r="H37" s="30"/>
      <c r="I37" s="30"/>
      <c r="J37" s="34">
        <f t="shared" si="5"/>
      </c>
      <c r="K37" s="112">
        <f t="shared" si="0"/>
      </c>
      <c r="L37" s="113"/>
      <c r="M37" s="36" t="str">
        <f t="shared" si="1"/>
        <v>D</v>
      </c>
      <c r="N37" s="33"/>
      <c r="O37" s="34">
        <f t="shared" si="2"/>
      </c>
      <c r="P37" s="35">
        <f t="shared" si="3"/>
      </c>
      <c r="Q37" t="str">
        <f t="shared" si="4"/>
        <v>D</v>
      </c>
      <c r="R37" s="77"/>
    </row>
    <row r="38" spans="1:18" ht="21" customHeight="1">
      <c r="A38" s="29">
        <v>23</v>
      </c>
      <c r="B38" s="30"/>
      <c r="C38" s="50"/>
      <c r="D38" s="43"/>
      <c r="E38" s="46"/>
      <c r="F38" s="31"/>
      <c r="G38" s="54"/>
      <c r="H38" s="30"/>
      <c r="I38" s="30"/>
      <c r="J38" s="34">
        <f t="shared" si="5"/>
      </c>
      <c r="K38" s="112">
        <f t="shared" si="0"/>
      </c>
      <c r="L38" s="113"/>
      <c r="M38" s="36" t="str">
        <f t="shared" si="1"/>
        <v>D</v>
      </c>
      <c r="N38" s="33"/>
      <c r="O38" s="34">
        <f t="shared" si="2"/>
      </c>
      <c r="P38" s="35">
        <f t="shared" si="3"/>
      </c>
      <c r="Q38" t="str">
        <f t="shared" si="4"/>
        <v>D</v>
      </c>
      <c r="R38" s="77"/>
    </row>
    <row r="39" spans="1:18" ht="21" customHeight="1">
      <c r="A39" s="29">
        <v>24</v>
      </c>
      <c r="B39" s="30"/>
      <c r="C39" s="50"/>
      <c r="D39" s="43"/>
      <c r="E39" s="46"/>
      <c r="F39" s="31"/>
      <c r="G39" s="54"/>
      <c r="H39" s="30"/>
      <c r="I39" s="30"/>
      <c r="J39" s="34">
        <f t="shared" si="5"/>
      </c>
      <c r="K39" s="112">
        <f t="shared" si="0"/>
      </c>
      <c r="L39" s="113"/>
      <c r="M39" s="36" t="str">
        <f t="shared" si="1"/>
        <v>D</v>
      </c>
      <c r="N39" s="33"/>
      <c r="O39" s="34">
        <f t="shared" si="2"/>
      </c>
      <c r="P39" s="35">
        <f t="shared" si="3"/>
      </c>
      <c r="Q39" t="str">
        <f t="shared" si="4"/>
        <v>D</v>
      </c>
      <c r="R39" s="77"/>
    </row>
    <row r="40" spans="1:17" ht="21" customHeight="1">
      <c r="A40" s="29">
        <v>25</v>
      </c>
      <c r="B40" s="30"/>
      <c r="C40" s="50"/>
      <c r="D40" s="43"/>
      <c r="E40" s="46"/>
      <c r="F40" s="31"/>
      <c r="G40" s="54"/>
      <c r="H40" s="30"/>
      <c r="I40" s="30"/>
      <c r="J40" s="34">
        <f t="shared" si="5"/>
      </c>
      <c r="K40" s="112">
        <f t="shared" si="0"/>
      </c>
      <c r="L40" s="113"/>
      <c r="M40" s="36" t="str">
        <f t="shared" si="1"/>
        <v>D</v>
      </c>
      <c r="N40" s="33"/>
      <c r="O40" s="34">
        <f t="shared" si="2"/>
      </c>
      <c r="P40" s="35">
        <f t="shared" si="3"/>
      </c>
      <c r="Q40" t="str">
        <f t="shared" si="4"/>
        <v>D</v>
      </c>
    </row>
    <row r="41" spans="1:17" ht="21" customHeight="1">
      <c r="A41" s="29">
        <v>26</v>
      </c>
      <c r="B41" s="30"/>
      <c r="C41" s="50"/>
      <c r="D41" s="43"/>
      <c r="E41" s="46"/>
      <c r="F41" s="31"/>
      <c r="G41" s="54"/>
      <c r="H41" s="30"/>
      <c r="I41" s="30"/>
      <c r="J41" s="34">
        <f t="shared" si="5"/>
      </c>
      <c r="K41" s="112">
        <f t="shared" si="0"/>
      </c>
      <c r="L41" s="113"/>
      <c r="M41" s="36" t="str">
        <f t="shared" si="1"/>
        <v>D</v>
      </c>
      <c r="N41" s="33"/>
      <c r="O41" s="34">
        <f t="shared" si="2"/>
      </c>
      <c r="P41" s="35">
        <f t="shared" si="3"/>
      </c>
      <c r="Q41" t="str">
        <f t="shared" si="4"/>
        <v>D</v>
      </c>
    </row>
    <row r="42" spans="1:17" ht="21" customHeight="1">
      <c r="A42" s="29">
        <v>27</v>
      </c>
      <c r="B42" s="30"/>
      <c r="C42" s="50"/>
      <c r="D42" s="43"/>
      <c r="E42" s="46"/>
      <c r="F42" s="31"/>
      <c r="G42" s="54"/>
      <c r="H42" s="30"/>
      <c r="I42" s="30"/>
      <c r="J42" s="34">
        <f t="shared" si="5"/>
      </c>
      <c r="K42" s="112">
        <f t="shared" si="0"/>
      </c>
      <c r="L42" s="113"/>
      <c r="M42" s="36" t="str">
        <f t="shared" si="1"/>
        <v>D</v>
      </c>
      <c r="N42" s="33"/>
      <c r="O42" s="34">
        <f t="shared" si="2"/>
      </c>
      <c r="P42" s="35">
        <f t="shared" si="3"/>
      </c>
      <c r="Q42" t="str">
        <f t="shared" si="4"/>
        <v>D</v>
      </c>
    </row>
    <row r="43" spans="1:17" ht="21" customHeight="1">
      <c r="A43" s="29">
        <v>28</v>
      </c>
      <c r="B43" s="30"/>
      <c r="C43" s="50"/>
      <c r="D43" s="43"/>
      <c r="E43" s="46"/>
      <c r="F43" s="31"/>
      <c r="G43" s="54"/>
      <c r="H43" s="30"/>
      <c r="I43" s="30"/>
      <c r="J43" s="34">
        <f t="shared" si="5"/>
      </c>
      <c r="K43" s="112">
        <f t="shared" si="0"/>
      </c>
      <c r="L43" s="113"/>
      <c r="M43" s="36" t="str">
        <f t="shared" si="1"/>
        <v>D</v>
      </c>
      <c r="N43" s="33"/>
      <c r="O43" s="34">
        <f t="shared" si="2"/>
      </c>
      <c r="P43" s="35">
        <f t="shared" si="3"/>
      </c>
      <c r="Q43" t="str">
        <f t="shared" si="4"/>
        <v>D</v>
      </c>
    </row>
    <row r="44" spans="1:17" ht="21" customHeight="1">
      <c r="A44" s="29">
        <v>29</v>
      </c>
      <c r="B44" s="30"/>
      <c r="C44" s="50"/>
      <c r="D44" s="43"/>
      <c r="E44" s="46"/>
      <c r="F44" s="31"/>
      <c r="G44" s="54"/>
      <c r="H44" s="30"/>
      <c r="I44" s="30"/>
      <c r="J44" s="34">
        <f t="shared" si="5"/>
      </c>
      <c r="K44" s="112">
        <f t="shared" si="0"/>
      </c>
      <c r="L44" s="113"/>
      <c r="M44" s="36" t="str">
        <f t="shared" si="1"/>
        <v>D</v>
      </c>
      <c r="N44" s="33"/>
      <c r="O44" s="34">
        <f t="shared" si="2"/>
      </c>
      <c r="P44" s="35">
        <f t="shared" si="3"/>
      </c>
      <c r="Q44" t="str">
        <f t="shared" si="4"/>
        <v>D</v>
      </c>
    </row>
    <row r="45" spans="1:17" ht="21" customHeight="1" thickBot="1">
      <c r="A45" s="38">
        <v>30</v>
      </c>
      <c r="B45" s="39"/>
      <c r="C45" s="51"/>
      <c r="D45" s="44"/>
      <c r="E45" s="48"/>
      <c r="F45" s="57"/>
      <c r="G45" s="55"/>
      <c r="H45" s="39"/>
      <c r="I45" s="39"/>
      <c r="J45" s="62">
        <f t="shared" si="5"/>
      </c>
      <c r="K45" s="119">
        <f t="shared" si="0"/>
      </c>
      <c r="L45" s="120"/>
      <c r="M45" s="40" t="str">
        <f t="shared" si="1"/>
        <v>D</v>
      </c>
      <c r="N45" s="41"/>
      <c r="O45" s="40">
        <f t="shared" si="2"/>
      </c>
      <c r="P45" s="35">
        <f t="shared" si="3"/>
      </c>
      <c r="Q45" t="str">
        <f t="shared" si="4"/>
        <v>D</v>
      </c>
    </row>
    <row r="46" spans="1:16" ht="24.75" customHeight="1" thickBot="1">
      <c r="A46" s="121" t="s">
        <v>8</v>
      </c>
      <c r="B46" s="122"/>
      <c r="C46" s="122"/>
      <c r="D46" s="122"/>
      <c r="E46" s="123"/>
      <c r="F46" s="52" t="e">
        <f>AVERAGE(F16:F45)</f>
        <v>#DIV/0!</v>
      </c>
      <c r="G46" s="52" t="e">
        <f>AVERAGE(G16:G45)</f>
        <v>#DIV/0!</v>
      </c>
      <c r="H46" s="14" t="e">
        <f>AVERAGE(H16:H45)</f>
        <v>#DIV/0!</v>
      </c>
      <c r="I46" s="14" t="e">
        <f>AVERAGE(I16:I45)</f>
        <v>#DIV/0!</v>
      </c>
      <c r="J46" s="14" t="e">
        <f>AVERAGE(J16:J45)</f>
        <v>#DIV/0!</v>
      </c>
      <c r="K46" s="124"/>
      <c r="L46" s="125"/>
      <c r="M46" s="14"/>
      <c r="N46" s="14" t="e">
        <f>AVERAGE(N16:N45)</f>
        <v>#DIV/0!</v>
      </c>
      <c r="O46" s="14" t="e">
        <f>AVERAGE(O16:O45)</f>
        <v>#DIV/0!</v>
      </c>
      <c r="P46" s="15"/>
    </row>
    <row r="47" spans="1:16" ht="14.25">
      <c r="A47" s="2"/>
      <c r="B47" s="3" t="s">
        <v>19</v>
      </c>
      <c r="C47" s="3"/>
      <c r="D47" s="1"/>
      <c r="E47" s="1"/>
      <c r="F47" s="1"/>
      <c r="G47" s="1"/>
      <c r="H47" s="1"/>
      <c r="I47" s="1"/>
      <c r="J47" s="1"/>
      <c r="K47" s="1"/>
      <c r="L47" s="4"/>
      <c r="M47" s="4"/>
      <c r="N47" s="4"/>
      <c r="O47" s="4"/>
      <c r="P47" s="4"/>
    </row>
    <row r="48" spans="1:16" ht="15" thickBot="1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4"/>
      <c r="M48" s="4"/>
      <c r="N48" s="4"/>
      <c r="O48" s="4"/>
      <c r="P48" s="4"/>
    </row>
    <row r="49" spans="1:16" ht="15.75">
      <c r="A49" s="1"/>
      <c r="B49" s="126" t="s">
        <v>9</v>
      </c>
      <c r="C49" s="127"/>
      <c r="D49" s="128"/>
      <c r="E49" s="18"/>
      <c r="F49" s="18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16.5" thickBot="1">
      <c r="A50" s="1"/>
      <c r="B50" s="21" t="s">
        <v>7</v>
      </c>
      <c r="C50" s="129" t="s">
        <v>11</v>
      </c>
      <c r="D50" s="130"/>
      <c r="E50" s="19"/>
      <c r="F50" s="19"/>
      <c r="G50" s="7"/>
      <c r="I50" s="7" t="s">
        <v>20</v>
      </c>
      <c r="J50" s="131">
        <f ca="1">NOW()</f>
        <v>42789.72926782408</v>
      </c>
      <c r="K50" s="131"/>
      <c r="L50" s="131"/>
      <c r="M50" s="131"/>
      <c r="N50" s="131"/>
      <c r="O50" s="131"/>
      <c r="P50" s="131"/>
    </row>
    <row r="51" spans="1:16" ht="15">
      <c r="A51" s="1"/>
      <c r="B51" s="11" t="s">
        <v>41</v>
      </c>
      <c r="C51" s="145">
        <f>COUNTIF($P$16:$P$45,"A")</f>
        <v>0</v>
      </c>
      <c r="D51" s="146"/>
      <c r="E51" s="16"/>
      <c r="F51" s="16"/>
      <c r="G51" s="7"/>
      <c r="I51" s="7"/>
      <c r="J51" s="7"/>
      <c r="K51" s="7"/>
      <c r="L51" s="7"/>
      <c r="M51" s="7"/>
      <c r="N51" s="7"/>
      <c r="O51" s="7"/>
      <c r="P51" s="7"/>
    </row>
    <row r="52" spans="1:16" ht="15">
      <c r="A52" s="1"/>
      <c r="B52" s="12" t="s">
        <v>33</v>
      </c>
      <c r="C52" s="117">
        <f>COUNTIF($P$16:$P$45,"A-")</f>
        <v>0</v>
      </c>
      <c r="D52" s="118"/>
      <c r="E52" s="16"/>
      <c r="F52" s="16"/>
      <c r="G52" s="7"/>
      <c r="I52" s="7" t="s">
        <v>10</v>
      </c>
      <c r="J52" s="7"/>
      <c r="K52" s="7"/>
      <c r="L52" s="7"/>
      <c r="M52" s="7"/>
      <c r="N52" s="7"/>
      <c r="O52" s="7"/>
      <c r="P52" s="7"/>
    </row>
    <row r="53" spans="1:16" ht="15">
      <c r="A53" s="1"/>
      <c r="B53" s="12" t="s">
        <v>35</v>
      </c>
      <c r="C53" s="117">
        <f>COUNTIF($P$16:$P$45,"B+")</f>
        <v>0</v>
      </c>
      <c r="D53" s="118"/>
      <c r="E53" s="16"/>
      <c r="F53" s="16"/>
      <c r="G53" s="7"/>
      <c r="I53" s="7"/>
      <c r="J53" s="7"/>
      <c r="K53" s="7"/>
      <c r="L53" s="7"/>
      <c r="M53" s="7"/>
      <c r="N53" s="7"/>
      <c r="O53" s="7"/>
      <c r="P53" s="7"/>
    </row>
    <row r="54" spans="1:16" ht="15">
      <c r="A54" s="1"/>
      <c r="B54" s="12" t="s">
        <v>34</v>
      </c>
      <c r="C54" s="117">
        <f>COUNTIF($P$16:$P$45,"B")</f>
        <v>0</v>
      </c>
      <c r="D54" s="118"/>
      <c r="E54" s="16"/>
      <c r="F54" s="16"/>
      <c r="G54" s="7"/>
      <c r="I54" s="7"/>
      <c r="J54" s="7"/>
      <c r="K54" s="7"/>
      <c r="L54" s="7"/>
      <c r="M54" s="7"/>
      <c r="N54" s="7"/>
      <c r="O54" s="7"/>
      <c r="P54" s="7"/>
    </row>
    <row r="55" spans="1:16" ht="15">
      <c r="A55" s="1"/>
      <c r="B55" s="12" t="s">
        <v>36</v>
      </c>
      <c r="C55" s="117">
        <f>COUNTIF($P$16:$P$45,"B-")</f>
        <v>0</v>
      </c>
      <c r="D55" s="118"/>
      <c r="E55" s="16"/>
      <c r="F55" s="16"/>
      <c r="G55" s="7"/>
      <c r="I55" s="7"/>
      <c r="J55" s="7"/>
      <c r="K55" s="7"/>
      <c r="L55" s="7"/>
      <c r="M55" s="7"/>
      <c r="N55" s="7"/>
      <c r="O55" s="7"/>
      <c r="P55" s="7"/>
    </row>
    <row r="56" spans="1:16" ht="15">
      <c r="A56" s="1"/>
      <c r="B56" s="12" t="s">
        <v>38</v>
      </c>
      <c r="C56" s="117">
        <f>COUNTIF($P$16:$P$45,"C+")</f>
        <v>0</v>
      </c>
      <c r="D56" s="118"/>
      <c r="E56" s="16"/>
      <c r="F56" s="16"/>
      <c r="G56" s="7"/>
      <c r="I56" s="7"/>
      <c r="J56" s="7"/>
      <c r="K56" s="7"/>
      <c r="L56" s="7"/>
      <c r="M56" s="7"/>
      <c r="N56" s="7"/>
      <c r="O56" s="7"/>
      <c r="P56" s="7"/>
    </row>
    <row r="57" spans="1:16" ht="15">
      <c r="A57" s="1"/>
      <c r="B57" s="12" t="s">
        <v>37</v>
      </c>
      <c r="C57" s="117">
        <f>COUNTIF($P$16:$P$45,"C")</f>
        <v>0</v>
      </c>
      <c r="D57" s="118"/>
      <c r="E57" s="16"/>
      <c r="F57" s="16"/>
      <c r="G57" s="7"/>
      <c r="I57" s="7"/>
      <c r="J57" s="7"/>
      <c r="K57" s="7"/>
      <c r="L57" s="7"/>
      <c r="M57" s="7"/>
      <c r="N57" s="7"/>
      <c r="O57" s="7"/>
      <c r="P57" s="7"/>
    </row>
    <row r="58" spans="1:16" ht="15">
      <c r="A58" s="1"/>
      <c r="B58" s="12" t="s">
        <v>39</v>
      </c>
      <c r="C58" s="117">
        <f>COUNTIF($P$16:$P$45,"D")</f>
        <v>0</v>
      </c>
      <c r="D58" s="118"/>
      <c r="E58" s="16"/>
      <c r="F58" s="16"/>
      <c r="G58" s="7"/>
      <c r="I58" s="102">
        <f>L9</f>
        <v>0</v>
      </c>
      <c r="J58" s="102"/>
      <c r="K58" s="102"/>
      <c r="L58" s="102"/>
      <c r="M58" s="102"/>
      <c r="N58" s="102"/>
      <c r="O58" s="7"/>
      <c r="P58" s="7"/>
    </row>
    <row r="59" spans="1:16" ht="15">
      <c r="A59" s="1"/>
      <c r="B59" s="12" t="s">
        <v>40</v>
      </c>
      <c r="C59" s="117">
        <f>COUNTIF($P$16:$P$45,"E")</f>
        <v>0</v>
      </c>
      <c r="D59" s="118"/>
      <c r="E59" s="16"/>
      <c r="F59" s="16"/>
      <c r="G59" s="7"/>
      <c r="I59" s="102" t="str">
        <f>"NIP "&amp;L10</f>
        <v>NIP </v>
      </c>
      <c r="J59" s="102"/>
      <c r="K59" s="102"/>
      <c r="L59" s="102"/>
      <c r="M59" s="102"/>
      <c r="N59" s="102"/>
      <c r="O59" s="7"/>
      <c r="P59" s="7"/>
    </row>
    <row r="60" spans="1:16" ht="15.75" thickBot="1">
      <c r="A60" s="1"/>
      <c r="B60" s="69" t="s">
        <v>23</v>
      </c>
      <c r="C60" s="139">
        <f>COUNTBLANK($P$16:$P$45)</f>
        <v>30</v>
      </c>
      <c r="D60" s="140"/>
      <c r="E60" s="16"/>
      <c r="F60" s="16"/>
      <c r="G60" s="7"/>
      <c r="H60" s="7"/>
      <c r="I60" s="7"/>
      <c r="J60" s="7"/>
      <c r="K60" s="7"/>
      <c r="L60" s="7"/>
      <c r="M60" s="9"/>
      <c r="N60" s="7"/>
      <c r="O60" s="7"/>
      <c r="P60" s="7"/>
    </row>
    <row r="61" spans="1:16" ht="15.75" thickBot="1">
      <c r="A61" s="1"/>
      <c r="B61" s="13" t="s">
        <v>16</v>
      </c>
      <c r="C61" s="143">
        <f>SUM(C51:C60)</f>
        <v>30</v>
      </c>
      <c r="D61" s="144"/>
      <c r="E61" s="16"/>
      <c r="F61" s="16"/>
      <c r="G61" s="7"/>
      <c r="H61" s="7"/>
      <c r="I61" s="7"/>
      <c r="J61" s="7"/>
      <c r="K61" s="7"/>
      <c r="L61" s="7"/>
      <c r="M61" s="9"/>
      <c r="N61" s="7"/>
      <c r="O61" s="7"/>
      <c r="P61" s="7"/>
    </row>
    <row r="62" spans="1:16" ht="15.75" thickBot="1">
      <c r="A62" s="1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15.75">
      <c r="A63" s="1"/>
      <c r="B63" s="126" t="s">
        <v>12</v>
      </c>
      <c r="C63" s="127"/>
      <c r="D63" s="128"/>
      <c r="E63" s="18"/>
      <c r="F63" s="18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16.5" thickBot="1">
      <c r="A64" s="1"/>
      <c r="B64" s="20" t="s">
        <v>13</v>
      </c>
      <c r="C64" s="132" t="s">
        <v>14</v>
      </c>
      <c r="D64" s="130"/>
      <c r="E64" s="19"/>
      <c r="F64" s="19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15">
      <c r="A65" s="1"/>
      <c r="B65" s="133"/>
      <c r="C65" s="135"/>
      <c r="D65" s="136"/>
      <c r="E65" s="17"/>
      <c r="F65" s="1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15.75" thickBot="1">
      <c r="A66" s="1"/>
      <c r="B66" s="134"/>
      <c r="C66" s="137"/>
      <c r="D66" s="138"/>
      <c r="E66" s="17"/>
      <c r="F66" s="17"/>
      <c r="G66" s="10"/>
      <c r="H66" s="7"/>
      <c r="I66" s="7"/>
      <c r="J66" s="7"/>
      <c r="K66" s="7"/>
      <c r="L66" s="7"/>
      <c r="M66" s="7"/>
      <c r="N66" s="7"/>
      <c r="O66" s="7"/>
      <c r="P66" s="7"/>
    </row>
    <row r="67" spans="1:16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</sheetData>
  <sheetProtection selectLockedCells="1"/>
  <mergeCells count="79">
    <mergeCell ref="B2:P2"/>
    <mergeCell ref="B3:P3"/>
    <mergeCell ref="L10:P10"/>
    <mergeCell ref="I59:N59"/>
    <mergeCell ref="C61:D61"/>
    <mergeCell ref="B63:D63"/>
    <mergeCell ref="C51:D51"/>
    <mergeCell ref="C52:D52"/>
    <mergeCell ref="C53:D53"/>
    <mergeCell ref="C54:D54"/>
    <mergeCell ref="C64:D64"/>
    <mergeCell ref="B65:B66"/>
    <mergeCell ref="C65:D66"/>
    <mergeCell ref="C57:D57"/>
    <mergeCell ref="C58:D58"/>
    <mergeCell ref="I58:N58"/>
    <mergeCell ref="C59:D59"/>
    <mergeCell ref="C60:D60"/>
    <mergeCell ref="C55:D55"/>
    <mergeCell ref="C56:D56"/>
    <mergeCell ref="K44:L44"/>
    <mergeCell ref="K45:L45"/>
    <mergeCell ref="A46:E46"/>
    <mergeCell ref="K46:L46"/>
    <mergeCell ref="B49:D49"/>
    <mergeCell ref="C50:D50"/>
    <mergeCell ref="J50:P50"/>
    <mergeCell ref="K38:L38"/>
    <mergeCell ref="K39:L39"/>
    <mergeCell ref="K40:L40"/>
    <mergeCell ref="K41:L41"/>
    <mergeCell ref="K42:L42"/>
    <mergeCell ref="K43:L43"/>
    <mergeCell ref="K32:L32"/>
    <mergeCell ref="K33:L33"/>
    <mergeCell ref="K34:L34"/>
    <mergeCell ref="K35:L35"/>
    <mergeCell ref="K36:L36"/>
    <mergeCell ref="K37:L37"/>
    <mergeCell ref="K26:L26"/>
    <mergeCell ref="K27:L27"/>
    <mergeCell ref="K28:L28"/>
    <mergeCell ref="K29:L29"/>
    <mergeCell ref="K30:L30"/>
    <mergeCell ref="K31:L31"/>
    <mergeCell ref="K20:L20"/>
    <mergeCell ref="K21:L21"/>
    <mergeCell ref="K22:L22"/>
    <mergeCell ref="K23:L23"/>
    <mergeCell ref="K24:L24"/>
    <mergeCell ref="K25:L25"/>
    <mergeCell ref="S14:S15"/>
    <mergeCell ref="T14:T15"/>
    <mergeCell ref="K16:L16"/>
    <mergeCell ref="K17:L17"/>
    <mergeCell ref="K18:L18"/>
    <mergeCell ref="K19:L19"/>
    <mergeCell ref="N12:N15"/>
    <mergeCell ref="O12:O15"/>
    <mergeCell ref="P12:P15"/>
    <mergeCell ref="F13:F14"/>
    <mergeCell ref="G13:G14"/>
    <mergeCell ref="H13:H14"/>
    <mergeCell ref="I13:I14"/>
    <mergeCell ref="L7:P7"/>
    <mergeCell ref="L8:P8"/>
    <mergeCell ref="L9:P9"/>
    <mergeCell ref="K12:L15"/>
    <mergeCell ref="D8:F8"/>
    <mergeCell ref="L5:P5"/>
    <mergeCell ref="D9:F9"/>
    <mergeCell ref="L6:P6"/>
    <mergeCell ref="B1:P1"/>
    <mergeCell ref="A12:A15"/>
    <mergeCell ref="B12:B15"/>
    <mergeCell ref="C12:D15"/>
    <mergeCell ref="E12:E15"/>
    <mergeCell ref="F12:I12"/>
    <mergeCell ref="J12:J15"/>
  </mergeCells>
  <conditionalFormatting sqref="P16:P45">
    <cfRule type="expression" priority="1" dxfId="0" stopIfTrue="1">
      <formula>O16&lt;56</formula>
    </cfRule>
  </conditionalFormatting>
  <dataValidations count="1">
    <dataValidation type="whole" allowBlank="1" showInputMessage="1" showErrorMessage="1" error="Hanya Diperkenankan Mengisi Angka 0 s/d 100" sqref="F16:I45 N16:N45">
      <formula1>0</formula1>
      <formula2>100</formula2>
    </dataValidation>
  </dataValidations>
  <printOptions horizontalCentered="1"/>
  <pageMargins left="0" right="0" top="0.5" bottom="0" header="0" footer="0"/>
  <pageSetup horizontalDpi="300" verticalDpi="3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7"/>
  <sheetViews>
    <sheetView showGridLines="0" view="pageBreakPreview" zoomScale="85" zoomScaleSheetLayoutView="85" zoomScalePageLayoutView="0" workbookViewId="0" topLeftCell="A1">
      <selection activeCell="D24" sqref="D24"/>
    </sheetView>
  </sheetViews>
  <sheetFormatPr defaultColWidth="9.140625" defaultRowHeight="12.75"/>
  <cols>
    <col min="1" max="1" width="5.421875" style="0" customWidth="1"/>
    <col min="2" max="2" width="21.28125" style="0" customWidth="1"/>
    <col min="3" max="3" width="1.8515625" style="0" customWidth="1"/>
    <col min="4" max="4" width="40.8515625" style="0" customWidth="1"/>
    <col min="5" max="5" width="5.421875" style="0" customWidth="1"/>
    <col min="6" max="6" width="15.28125" style="0" customWidth="1"/>
    <col min="7" max="7" width="10.7109375" style="0" customWidth="1"/>
    <col min="8" max="9" width="13.8515625" style="0" customWidth="1"/>
    <col min="10" max="10" width="10.7109375" style="0" customWidth="1"/>
    <col min="11" max="11" width="2.140625" style="0" customWidth="1"/>
    <col min="12" max="12" width="8.7109375" style="0" customWidth="1"/>
    <col min="13" max="13" width="9.140625" style="0" hidden="1" customWidth="1"/>
    <col min="14" max="14" width="14.7109375" style="0" customWidth="1"/>
    <col min="15" max="15" width="8.421875" style="0" customWidth="1"/>
    <col min="16" max="16" width="10.7109375" style="0" customWidth="1"/>
    <col min="17" max="17" width="0" style="0" hidden="1" customWidth="1"/>
  </cols>
  <sheetData>
    <row r="1" spans="1:16" ht="30">
      <c r="A1" s="65"/>
      <c r="B1" s="80" t="s">
        <v>49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15">
      <c r="A2" s="5"/>
      <c r="B2" s="141" t="s">
        <v>29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1:16" ht="15">
      <c r="A3" s="5"/>
      <c r="B3" s="141" t="s">
        <v>30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1:16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.75">
      <c r="A5" s="1"/>
      <c r="H5" s="7" t="s">
        <v>0</v>
      </c>
      <c r="I5" s="7"/>
      <c r="J5" s="8"/>
      <c r="K5" s="8" t="s">
        <v>24</v>
      </c>
      <c r="L5" s="78"/>
      <c r="M5" s="78"/>
      <c r="N5" s="78"/>
      <c r="O5" s="78"/>
      <c r="P5" s="78"/>
    </row>
    <row r="6" spans="1:16" ht="15.75">
      <c r="A6" s="1"/>
      <c r="H6" s="7" t="s">
        <v>15</v>
      </c>
      <c r="I6" s="7"/>
      <c r="J6" s="8"/>
      <c r="K6" s="8" t="s">
        <v>24</v>
      </c>
      <c r="L6" s="78"/>
      <c r="M6" s="78"/>
      <c r="N6" s="78"/>
      <c r="O6" s="78"/>
      <c r="P6" s="78"/>
    </row>
    <row r="7" spans="1:16" ht="15.75">
      <c r="A7" s="1"/>
      <c r="C7" s="22"/>
      <c r="D7" s="22"/>
      <c r="E7" s="1"/>
      <c r="F7" s="1"/>
      <c r="H7" s="7" t="s">
        <v>2</v>
      </c>
      <c r="I7" s="7"/>
      <c r="J7" s="8"/>
      <c r="K7" s="8" t="s">
        <v>24</v>
      </c>
      <c r="L7" s="101"/>
      <c r="M7" s="78"/>
      <c r="N7" s="78"/>
      <c r="O7" s="78"/>
      <c r="P7" s="78"/>
    </row>
    <row r="8" spans="1:16" ht="15.75">
      <c r="A8" s="1"/>
      <c r="B8" s="22" t="s">
        <v>28</v>
      </c>
      <c r="C8" s="22" t="s">
        <v>24</v>
      </c>
      <c r="D8" s="79"/>
      <c r="E8" s="79"/>
      <c r="F8" s="79"/>
      <c r="H8" s="7" t="s">
        <v>3</v>
      </c>
      <c r="I8" s="7"/>
      <c r="J8" s="8"/>
      <c r="K8" s="8" t="s">
        <v>24</v>
      </c>
      <c r="L8" s="102" t="str">
        <f ca="1">IF(MONTH(NOW())&gt;6,YEAR(NOW())&amp;"/ "&amp;YEAR(NOW())+1,YEAR(NOW())-1&amp;"/ "&amp;YEAR(NOW()))</f>
        <v>2016/ 2017</v>
      </c>
      <c r="M8" s="102"/>
      <c r="N8" s="102"/>
      <c r="O8" s="102"/>
      <c r="P8" s="102"/>
    </row>
    <row r="9" spans="1:16" ht="15.75">
      <c r="A9" s="1"/>
      <c r="B9" s="22" t="s">
        <v>27</v>
      </c>
      <c r="C9" s="22" t="s">
        <v>24</v>
      </c>
      <c r="D9" s="79"/>
      <c r="E9" s="79"/>
      <c r="F9" s="79"/>
      <c r="H9" s="7" t="s">
        <v>1</v>
      </c>
      <c r="I9" s="7"/>
      <c r="J9" s="8"/>
      <c r="K9" s="8" t="s">
        <v>24</v>
      </c>
      <c r="L9" s="78"/>
      <c r="M9" s="78"/>
      <c r="N9" s="78"/>
      <c r="O9" s="78"/>
      <c r="P9" s="78"/>
    </row>
    <row r="10" spans="1:16" ht="15.75">
      <c r="A10" s="1"/>
      <c r="B10" s="22"/>
      <c r="C10" s="22"/>
      <c r="D10" s="70"/>
      <c r="E10" s="70"/>
      <c r="F10" s="70"/>
      <c r="H10" s="7" t="s">
        <v>44</v>
      </c>
      <c r="I10" s="7"/>
      <c r="J10" s="8"/>
      <c r="K10" s="8" t="s">
        <v>24</v>
      </c>
      <c r="L10" s="142"/>
      <c r="M10" s="142"/>
      <c r="N10" s="142"/>
      <c r="O10" s="142"/>
      <c r="P10" s="142"/>
    </row>
    <row r="11" spans="1:16" ht="1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.75" customHeight="1">
      <c r="A12" s="81" t="s">
        <v>4</v>
      </c>
      <c r="B12" s="84" t="s">
        <v>5</v>
      </c>
      <c r="C12" s="84" t="s">
        <v>6</v>
      </c>
      <c r="D12" s="84"/>
      <c r="E12" s="87" t="s">
        <v>31</v>
      </c>
      <c r="F12" s="90" t="s">
        <v>7</v>
      </c>
      <c r="G12" s="91"/>
      <c r="H12" s="91"/>
      <c r="I12" s="92"/>
      <c r="J12" s="93" t="s">
        <v>17</v>
      </c>
      <c r="K12" s="103" t="s">
        <v>18</v>
      </c>
      <c r="L12" s="104"/>
      <c r="M12" s="71"/>
      <c r="N12" s="93" t="s">
        <v>22</v>
      </c>
      <c r="O12" s="93" t="s">
        <v>21</v>
      </c>
      <c r="P12" s="114" t="s">
        <v>32</v>
      </c>
    </row>
    <row r="13" spans="1:16" ht="15" customHeight="1">
      <c r="A13" s="82"/>
      <c r="B13" s="85"/>
      <c r="C13" s="85"/>
      <c r="D13" s="85"/>
      <c r="E13" s="88"/>
      <c r="F13" s="96" t="s">
        <v>42</v>
      </c>
      <c r="G13" s="97" t="s">
        <v>46</v>
      </c>
      <c r="H13" s="147" t="s">
        <v>47</v>
      </c>
      <c r="I13" s="97" t="s">
        <v>48</v>
      </c>
      <c r="J13" s="94"/>
      <c r="K13" s="105"/>
      <c r="L13" s="106"/>
      <c r="M13" s="72"/>
      <c r="N13" s="94"/>
      <c r="O13" s="94"/>
      <c r="P13" s="115"/>
    </row>
    <row r="14" spans="1:20" ht="15.75" customHeight="1">
      <c r="A14" s="82"/>
      <c r="B14" s="85"/>
      <c r="C14" s="85"/>
      <c r="D14" s="85"/>
      <c r="E14" s="88"/>
      <c r="F14" s="82"/>
      <c r="G14" s="98"/>
      <c r="H14" s="85"/>
      <c r="I14" s="98"/>
      <c r="J14" s="94"/>
      <c r="K14" s="105"/>
      <c r="L14" s="106"/>
      <c r="M14" s="72"/>
      <c r="N14" s="94"/>
      <c r="O14" s="94"/>
      <c r="P14" s="115"/>
      <c r="S14" s="109"/>
      <c r="T14" s="109"/>
    </row>
    <row r="15" spans="1:20" ht="16.5" thickBot="1">
      <c r="A15" s="83"/>
      <c r="B15" s="86"/>
      <c r="C15" s="86"/>
      <c r="D15" s="86"/>
      <c r="E15" s="89"/>
      <c r="F15" s="74">
        <v>0.1</v>
      </c>
      <c r="G15" s="64">
        <v>0.3</v>
      </c>
      <c r="H15" s="63">
        <v>0.3</v>
      </c>
      <c r="I15" s="64">
        <v>0.3</v>
      </c>
      <c r="J15" s="95"/>
      <c r="K15" s="107"/>
      <c r="L15" s="108"/>
      <c r="M15" s="73"/>
      <c r="N15" s="95"/>
      <c r="O15" s="95"/>
      <c r="P15" s="116"/>
      <c r="S15" s="109"/>
      <c r="T15" s="109"/>
    </row>
    <row r="16" spans="1:20" ht="21" customHeight="1">
      <c r="A16" s="23">
        <v>1</v>
      </c>
      <c r="B16" s="24"/>
      <c r="C16" s="49"/>
      <c r="D16" s="42"/>
      <c r="E16" s="45"/>
      <c r="F16" s="56"/>
      <c r="G16" s="53"/>
      <c r="H16" s="24"/>
      <c r="I16" s="24"/>
      <c r="J16" s="60">
        <f>IF(D16="","",$F$15*F16+$G$15*G16+$H$15*H16+$I$15*I16)</f>
      </c>
      <c r="K16" s="110">
        <f aca="true" t="shared" si="0" ref="K16:K45">IF(D16="","",IF(J16&gt;=81,"A",IF(J16&gt;=76,"A-",IF(J16&gt;=72,"B+",IF(J16&gt;=68,"B",IF(J16&gt;=64,"B-",IF(J16&gt;=60,"C+",IF(J16&gt;=56,"C",M16))))))))</f>
      </c>
      <c r="L16" s="111"/>
      <c r="M16" s="25" t="str">
        <f aca="true" t="shared" si="1" ref="M16:M45">IF(J16&gt;=41,"D","E")</f>
        <v>D</v>
      </c>
      <c r="N16" s="26"/>
      <c r="O16" s="27">
        <f aca="true" t="shared" si="2" ref="O16:O45">IF(J16&gt;=N16,J16,N16)</f>
      </c>
      <c r="P16" s="28">
        <f aca="true" t="shared" si="3" ref="P16:P45">IF(D16="","",IF(O16&gt;=81,"A",IF(O16&gt;=76,"A-",IF(O16&gt;=72,"B+",IF(O16&gt;=68,"B",IF(O16&gt;=64,"B-",IF(O16&gt;=60,"C+",IF(O16&gt;=56,"C",Q16))))))))</f>
      </c>
      <c r="Q16" t="str">
        <f aca="true" t="shared" si="4" ref="Q16:Q45">IF(O16&gt;=41,"D","E")</f>
        <v>D</v>
      </c>
      <c r="S16" s="6"/>
      <c r="T16" s="6"/>
    </row>
    <row r="17" spans="1:20" ht="21" customHeight="1">
      <c r="A17" s="29">
        <v>2</v>
      </c>
      <c r="B17" s="30"/>
      <c r="C17" s="50"/>
      <c r="D17" s="43"/>
      <c r="E17" s="46"/>
      <c r="F17" s="31"/>
      <c r="G17" s="54"/>
      <c r="H17" s="30"/>
      <c r="I17" s="30"/>
      <c r="J17" s="61">
        <f aca="true" t="shared" si="5" ref="J17:J45">IF(D17="","",$F$15*F17+$G$15*G17+$H$15*H17+$I$15*I17)</f>
      </c>
      <c r="K17" s="112">
        <f t="shared" si="0"/>
      </c>
      <c r="L17" s="113"/>
      <c r="M17" s="32" t="str">
        <f t="shared" si="1"/>
        <v>D</v>
      </c>
      <c r="N17" s="33"/>
      <c r="O17" s="34">
        <f t="shared" si="2"/>
      </c>
      <c r="P17" s="35">
        <f t="shared" si="3"/>
      </c>
      <c r="Q17" t="str">
        <f t="shared" si="4"/>
        <v>D</v>
      </c>
      <c r="S17" s="6"/>
      <c r="T17" s="6"/>
    </row>
    <row r="18" spans="1:20" ht="21" customHeight="1">
      <c r="A18" s="29">
        <v>3</v>
      </c>
      <c r="B18" s="30"/>
      <c r="C18" s="50"/>
      <c r="D18" s="43"/>
      <c r="E18" s="46"/>
      <c r="F18" s="31"/>
      <c r="G18" s="54"/>
      <c r="H18" s="30"/>
      <c r="I18" s="30"/>
      <c r="J18" s="34">
        <f t="shared" si="5"/>
      </c>
      <c r="K18" s="112">
        <f t="shared" si="0"/>
      </c>
      <c r="L18" s="113"/>
      <c r="M18" s="36" t="str">
        <f t="shared" si="1"/>
        <v>D</v>
      </c>
      <c r="N18" s="33"/>
      <c r="O18" s="34">
        <f t="shared" si="2"/>
      </c>
      <c r="P18" s="35">
        <f t="shared" si="3"/>
      </c>
      <c r="Q18" t="str">
        <f t="shared" si="4"/>
        <v>D</v>
      </c>
      <c r="S18" s="6"/>
      <c r="T18" s="6"/>
    </row>
    <row r="19" spans="1:20" ht="21" customHeight="1">
      <c r="A19" s="29">
        <v>4</v>
      </c>
      <c r="B19" s="30"/>
      <c r="C19" s="50"/>
      <c r="D19" s="43"/>
      <c r="E19" s="47"/>
      <c r="F19" s="31"/>
      <c r="G19" s="54"/>
      <c r="H19" s="30"/>
      <c r="I19" s="30"/>
      <c r="J19" s="34">
        <f t="shared" si="5"/>
      </c>
      <c r="K19" s="112">
        <f t="shared" si="0"/>
      </c>
      <c r="L19" s="113"/>
      <c r="M19" s="36" t="str">
        <f t="shared" si="1"/>
        <v>D</v>
      </c>
      <c r="N19" s="33"/>
      <c r="O19" s="34">
        <f t="shared" si="2"/>
      </c>
      <c r="P19" s="35">
        <f t="shared" si="3"/>
      </c>
      <c r="Q19" t="str">
        <f t="shared" si="4"/>
        <v>D</v>
      </c>
      <c r="S19" s="6"/>
      <c r="T19" s="6"/>
    </row>
    <row r="20" spans="1:20" ht="21" customHeight="1">
      <c r="A20" s="29">
        <v>5</v>
      </c>
      <c r="B20" s="30"/>
      <c r="C20" s="50"/>
      <c r="D20" s="43"/>
      <c r="E20" s="47"/>
      <c r="F20" s="31"/>
      <c r="G20" s="54"/>
      <c r="H20" s="30"/>
      <c r="I20" s="30"/>
      <c r="J20" s="34">
        <f t="shared" si="5"/>
      </c>
      <c r="K20" s="112">
        <f t="shared" si="0"/>
      </c>
      <c r="L20" s="113"/>
      <c r="M20" s="36" t="str">
        <f t="shared" si="1"/>
        <v>D</v>
      </c>
      <c r="N20" s="33"/>
      <c r="O20" s="34">
        <f t="shared" si="2"/>
      </c>
      <c r="P20" s="35">
        <f t="shared" si="3"/>
      </c>
      <c r="Q20" t="str">
        <f t="shared" si="4"/>
        <v>D</v>
      </c>
      <c r="S20" s="6"/>
      <c r="T20" s="6"/>
    </row>
    <row r="21" spans="1:20" ht="21" customHeight="1">
      <c r="A21" s="29">
        <v>6</v>
      </c>
      <c r="B21" s="30"/>
      <c r="C21" s="50"/>
      <c r="D21" s="43"/>
      <c r="E21" s="47"/>
      <c r="F21" s="31"/>
      <c r="G21" s="54"/>
      <c r="H21" s="30"/>
      <c r="I21" s="30"/>
      <c r="J21" s="34">
        <f t="shared" si="5"/>
      </c>
      <c r="K21" s="112">
        <f t="shared" si="0"/>
      </c>
      <c r="L21" s="113"/>
      <c r="M21" s="36" t="str">
        <f t="shared" si="1"/>
        <v>D</v>
      </c>
      <c r="N21" s="33"/>
      <c r="O21" s="34">
        <f t="shared" si="2"/>
      </c>
      <c r="P21" s="35">
        <f t="shared" si="3"/>
      </c>
      <c r="Q21" t="str">
        <f t="shared" si="4"/>
        <v>D</v>
      </c>
      <c r="S21" s="6"/>
      <c r="T21" s="6"/>
    </row>
    <row r="22" spans="1:20" ht="21" customHeight="1">
      <c r="A22" s="29">
        <v>7</v>
      </c>
      <c r="B22" s="30"/>
      <c r="C22" s="50"/>
      <c r="D22" s="43"/>
      <c r="E22" s="47"/>
      <c r="F22" s="31"/>
      <c r="G22" s="54"/>
      <c r="H22" s="30"/>
      <c r="I22" s="30"/>
      <c r="J22" s="34">
        <f t="shared" si="5"/>
      </c>
      <c r="K22" s="112">
        <f t="shared" si="0"/>
      </c>
      <c r="L22" s="113"/>
      <c r="M22" s="36" t="str">
        <f t="shared" si="1"/>
        <v>D</v>
      </c>
      <c r="N22" s="33"/>
      <c r="O22" s="34">
        <f t="shared" si="2"/>
      </c>
      <c r="P22" s="35">
        <f t="shared" si="3"/>
      </c>
      <c r="Q22" t="str">
        <f t="shared" si="4"/>
        <v>D</v>
      </c>
      <c r="S22" s="6"/>
      <c r="T22" s="6"/>
    </row>
    <row r="23" spans="1:20" ht="21" customHeight="1">
      <c r="A23" s="29">
        <v>8</v>
      </c>
      <c r="B23" s="30"/>
      <c r="C23" s="50"/>
      <c r="D23" s="43"/>
      <c r="E23" s="47"/>
      <c r="F23" s="31"/>
      <c r="G23" s="54"/>
      <c r="H23" s="30"/>
      <c r="I23" s="30"/>
      <c r="J23" s="34">
        <f t="shared" si="5"/>
      </c>
      <c r="K23" s="112">
        <f t="shared" si="0"/>
      </c>
      <c r="L23" s="113"/>
      <c r="M23" s="36" t="str">
        <f t="shared" si="1"/>
        <v>D</v>
      </c>
      <c r="N23" s="33"/>
      <c r="O23" s="34">
        <f t="shared" si="2"/>
      </c>
      <c r="P23" s="35">
        <f t="shared" si="3"/>
      </c>
      <c r="Q23" t="str">
        <f t="shared" si="4"/>
        <v>D</v>
      </c>
      <c r="S23" s="6"/>
      <c r="T23" s="6"/>
    </row>
    <row r="24" spans="1:20" ht="21" customHeight="1">
      <c r="A24" s="37">
        <v>9</v>
      </c>
      <c r="B24" s="30"/>
      <c r="C24" s="50"/>
      <c r="D24" s="43"/>
      <c r="E24" s="47"/>
      <c r="F24" s="31"/>
      <c r="G24" s="54"/>
      <c r="H24" s="30"/>
      <c r="I24" s="30"/>
      <c r="J24" s="34">
        <f t="shared" si="5"/>
      </c>
      <c r="K24" s="112">
        <f t="shared" si="0"/>
      </c>
      <c r="L24" s="113"/>
      <c r="M24" s="36" t="str">
        <f t="shared" si="1"/>
        <v>D</v>
      </c>
      <c r="N24" s="33"/>
      <c r="O24" s="34">
        <f t="shared" si="2"/>
      </c>
      <c r="P24" s="35">
        <f t="shared" si="3"/>
      </c>
      <c r="Q24" t="str">
        <f t="shared" si="4"/>
        <v>D</v>
      </c>
      <c r="S24" s="6"/>
      <c r="T24" s="6"/>
    </row>
    <row r="25" spans="1:20" ht="21" customHeight="1">
      <c r="A25" s="37">
        <v>10</v>
      </c>
      <c r="B25" s="30"/>
      <c r="C25" s="50"/>
      <c r="D25" s="43"/>
      <c r="E25" s="47"/>
      <c r="F25" s="31"/>
      <c r="G25" s="54"/>
      <c r="H25" s="30"/>
      <c r="I25" s="30"/>
      <c r="J25" s="34">
        <f t="shared" si="5"/>
      </c>
      <c r="K25" s="112">
        <f t="shared" si="0"/>
      </c>
      <c r="L25" s="113"/>
      <c r="M25" s="36" t="str">
        <f t="shared" si="1"/>
        <v>D</v>
      </c>
      <c r="N25" s="33"/>
      <c r="O25" s="34">
        <f t="shared" si="2"/>
      </c>
      <c r="P25" s="35">
        <f t="shared" si="3"/>
      </c>
      <c r="Q25" t="str">
        <f t="shared" si="4"/>
        <v>D</v>
      </c>
      <c r="S25" s="6"/>
      <c r="T25" s="6"/>
    </row>
    <row r="26" spans="1:17" ht="21" customHeight="1">
      <c r="A26" s="29">
        <v>11</v>
      </c>
      <c r="B26" s="30"/>
      <c r="C26" s="50"/>
      <c r="D26" s="43"/>
      <c r="E26" s="47"/>
      <c r="F26" s="31"/>
      <c r="G26" s="54"/>
      <c r="H26" s="30"/>
      <c r="I26" s="30"/>
      <c r="J26" s="34">
        <f t="shared" si="5"/>
      </c>
      <c r="K26" s="112">
        <f t="shared" si="0"/>
      </c>
      <c r="L26" s="113"/>
      <c r="M26" s="36" t="str">
        <f t="shared" si="1"/>
        <v>D</v>
      </c>
      <c r="N26" s="33"/>
      <c r="O26" s="34">
        <f t="shared" si="2"/>
      </c>
      <c r="P26" s="35">
        <f t="shared" si="3"/>
      </c>
      <c r="Q26" t="str">
        <f t="shared" si="4"/>
        <v>D</v>
      </c>
    </row>
    <row r="27" spans="1:17" ht="21" customHeight="1">
      <c r="A27" s="37">
        <v>12</v>
      </c>
      <c r="B27" s="30"/>
      <c r="C27" s="50"/>
      <c r="D27" s="43"/>
      <c r="E27" s="47"/>
      <c r="F27" s="31"/>
      <c r="G27" s="54"/>
      <c r="H27" s="30"/>
      <c r="I27" s="30"/>
      <c r="J27" s="34">
        <f t="shared" si="5"/>
      </c>
      <c r="K27" s="112">
        <f t="shared" si="0"/>
      </c>
      <c r="L27" s="113"/>
      <c r="M27" s="36" t="str">
        <f t="shared" si="1"/>
        <v>D</v>
      </c>
      <c r="N27" s="33"/>
      <c r="O27" s="34">
        <f t="shared" si="2"/>
      </c>
      <c r="P27" s="35">
        <f t="shared" si="3"/>
      </c>
      <c r="Q27" t="str">
        <f t="shared" si="4"/>
        <v>D</v>
      </c>
    </row>
    <row r="28" spans="1:17" ht="21" customHeight="1">
      <c r="A28" s="29">
        <v>13</v>
      </c>
      <c r="B28" s="30"/>
      <c r="C28" s="50"/>
      <c r="D28" s="43"/>
      <c r="E28" s="47"/>
      <c r="F28" s="31"/>
      <c r="G28" s="54"/>
      <c r="H28" s="30"/>
      <c r="I28" s="30"/>
      <c r="J28" s="34">
        <f t="shared" si="5"/>
      </c>
      <c r="K28" s="112">
        <f t="shared" si="0"/>
      </c>
      <c r="L28" s="113"/>
      <c r="M28" s="36" t="str">
        <f t="shared" si="1"/>
        <v>D</v>
      </c>
      <c r="N28" s="33"/>
      <c r="O28" s="34">
        <f t="shared" si="2"/>
      </c>
      <c r="P28" s="35">
        <f t="shared" si="3"/>
      </c>
      <c r="Q28" t="str">
        <f t="shared" si="4"/>
        <v>D</v>
      </c>
    </row>
    <row r="29" spans="1:17" ht="21" customHeight="1">
      <c r="A29" s="37">
        <v>14</v>
      </c>
      <c r="B29" s="30"/>
      <c r="C29" s="50"/>
      <c r="D29" s="43"/>
      <c r="E29" s="47"/>
      <c r="F29" s="31"/>
      <c r="G29" s="54"/>
      <c r="H29" s="30"/>
      <c r="I29" s="30"/>
      <c r="J29" s="34">
        <f t="shared" si="5"/>
      </c>
      <c r="K29" s="112">
        <f t="shared" si="0"/>
      </c>
      <c r="L29" s="113"/>
      <c r="M29" s="36" t="str">
        <f t="shared" si="1"/>
        <v>D</v>
      </c>
      <c r="N29" s="33"/>
      <c r="O29" s="34">
        <f t="shared" si="2"/>
      </c>
      <c r="P29" s="35">
        <f t="shared" si="3"/>
      </c>
      <c r="Q29" t="str">
        <f t="shared" si="4"/>
        <v>D</v>
      </c>
    </row>
    <row r="30" spans="1:17" ht="21" customHeight="1">
      <c r="A30" s="37">
        <v>15</v>
      </c>
      <c r="B30" s="30"/>
      <c r="C30" s="50"/>
      <c r="D30" s="43"/>
      <c r="E30" s="47"/>
      <c r="F30" s="31"/>
      <c r="G30" s="54"/>
      <c r="H30" s="30"/>
      <c r="I30" s="30"/>
      <c r="J30" s="34">
        <f t="shared" si="5"/>
      </c>
      <c r="K30" s="112">
        <f t="shared" si="0"/>
      </c>
      <c r="L30" s="113"/>
      <c r="M30" s="36" t="str">
        <f t="shared" si="1"/>
        <v>D</v>
      </c>
      <c r="N30" s="33"/>
      <c r="O30" s="34">
        <f t="shared" si="2"/>
      </c>
      <c r="P30" s="35">
        <f t="shared" si="3"/>
      </c>
      <c r="Q30" t="str">
        <f t="shared" si="4"/>
        <v>D</v>
      </c>
    </row>
    <row r="31" spans="1:17" ht="21" customHeight="1">
      <c r="A31" s="37">
        <v>16</v>
      </c>
      <c r="B31" s="30"/>
      <c r="C31" s="50"/>
      <c r="D31" s="43"/>
      <c r="E31" s="47"/>
      <c r="F31" s="31"/>
      <c r="G31" s="54"/>
      <c r="H31" s="30"/>
      <c r="I31" s="30"/>
      <c r="J31" s="34">
        <f t="shared" si="5"/>
      </c>
      <c r="K31" s="112">
        <f t="shared" si="0"/>
      </c>
      <c r="L31" s="113"/>
      <c r="M31" s="36" t="str">
        <f t="shared" si="1"/>
        <v>D</v>
      </c>
      <c r="N31" s="33"/>
      <c r="O31" s="34">
        <f t="shared" si="2"/>
      </c>
      <c r="P31" s="35">
        <f t="shared" si="3"/>
      </c>
      <c r="Q31" t="str">
        <f t="shared" si="4"/>
        <v>D</v>
      </c>
    </row>
    <row r="32" spans="1:17" ht="21" customHeight="1">
      <c r="A32" s="29">
        <v>17</v>
      </c>
      <c r="B32" s="30"/>
      <c r="C32" s="50"/>
      <c r="D32" s="43"/>
      <c r="E32" s="47"/>
      <c r="F32" s="31"/>
      <c r="G32" s="54"/>
      <c r="H32" s="30"/>
      <c r="I32" s="30"/>
      <c r="J32" s="34">
        <f t="shared" si="5"/>
      </c>
      <c r="K32" s="112">
        <f t="shared" si="0"/>
      </c>
      <c r="L32" s="113"/>
      <c r="M32" s="36" t="str">
        <f t="shared" si="1"/>
        <v>D</v>
      </c>
      <c r="N32" s="33"/>
      <c r="O32" s="34">
        <f t="shared" si="2"/>
      </c>
      <c r="P32" s="35">
        <f t="shared" si="3"/>
      </c>
      <c r="Q32" t="str">
        <f t="shared" si="4"/>
        <v>D</v>
      </c>
    </row>
    <row r="33" spans="1:17" ht="21" customHeight="1">
      <c r="A33" s="29">
        <v>18</v>
      </c>
      <c r="B33" s="30"/>
      <c r="C33" s="50"/>
      <c r="D33" s="43"/>
      <c r="E33" s="47"/>
      <c r="F33" s="31"/>
      <c r="G33" s="54"/>
      <c r="H33" s="30"/>
      <c r="I33" s="30"/>
      <c r="J33" s="34">
        <f t="shared" si="5"/>
      </c>
      <c r="K33" s="112">
        <f t="shared" si="0"/>
      </c>
      <c r="L33" s="113"/>
      <c r="M33" s="36" t="str">
        <f t="shared" si="1"/>
        <v>D</v>
      </c>
      <c r="N33" s="33"/>
      <c r="O33" s="34">
        <f t="shared" si="2"/>
      </c>
      <c r="P33" s="35">
        <f t="shared" si="3"/>
      </c>
      <c r="Q33" t="str">
        <f t="shared" si="4"/>
        <v>D</v>
      </c>
    </row>
    <row r="34" spans="1:17" ht="21" customHeight="1">
      <c r="A34" s="29">
        <v>19</v>
      </c>
      <c r="B34" s="30"/>
      <c r="C34" s="50"/>
      <c r="D34" s="43"/>
      <c r="E34" s="47"/>
      <c r="F34" s="31"/>
      <c r="G34" s="54"/>
      <c r="H34" s="30"/>
      <c r="I34" s="30"/>
      <c r="J34" s="34">
        <f t="shared" si="5"/>
      </c>
      <c r="K34" s="112">
        <f t="shared" si="0"/>
      </c>
      <c r="L34" s="113"/>
      <c r="M34" s="36" t="str">
        <f t="shared" si="1"/>
        <v>D</v>
      </c>
      <c r="N34" s="33"/>
      <c r="O34" s="34">
        <f t="shared" si="2"/>
      </c>
      <c r="P34" s="35">
        <f t="shared" si="3"/>
      </c>
      <c r="Q34" t="str">
        <f t="shared" si="4"/>
        <v>D</v>
      </c>
    </row>
    <row r="35" spans="1:17" ht="21" customHeight="1">
      <c r="A35" s="29">
        <v>20</v>
      </c>
      <c r="B35" s="30"/>
      <c r="C35" s="50"/>
      <c r="D35" s="43"/>
      <c r="E35" s="46"/>
      <c r="F35" s="31"/>
      <c r="G35" s="54"/>
      <c r="H35" s="30"/>
      <c r="I35" s="30"/>
      <c r="J35" s="34">
        <f t="shared" si="5"/>
      </c>
      <c r="K35" s="112">
        <f t="shared" si="0"/>
      </c>
      <c r="L35" s="113"/>
      <c r="M35" s="36" t="str">
        <f t="shared" si="1"/>
        <v>D</v>
      </c>
      <c r="N35" s="33"/>
      <c r="O35" s="34">
        <f t="shared" si="2"/>
      </c>
      <c r="P35" s="35">
        <f t="shared" si="3"/>
      </c>
      <c r="Q35" t="str">
        <f t="shared" si="4"/>
        <v>D</v>
      </c>
    </row>
    <row r="36" spans="1:17" ht="21" customHeight="1">
      <c r="A36" s="29">
        <v>21</v>
      </c>
      <c r="B36" s="30"/>
      <c r="C36" s="50"/>
      <c r="D36" s="43"/>
      <c r="E36" s="46"/>
      <c r="F36" s="31"/>
      <c r="G36" s="54"/>
      <c r="H36" s="30"/>
      <c r="I36" s="30"/>
      <c r="J36" s="34">
        <f t="shared" si="5"/>
      </c>
      <c r="K36" s="112">
        <f t="shared" si="0"/>
      </c>
      <c r="L36" s="113"/>
      <c r="M36" s="36" t="str">
        <f t="shared" si="1"/>
        <v>D</v>
      </c>
      <c r="N36" s="33"/>
      <c r="O36" s="34">
        <f t="shared" si="2"/>
      </c>
      <c r="P36" s="35">
        <f t="shared" si="3"/>
      </c>
      <c r="Q36" t="str">
        <f t="shared" si="4"/>
        <v>D</v>
      </c>
    </row>
    <row r="37" spans="1:17" ht="21" customHeight="1">
      <c r="A37" s="29">
        <v>22</v>
      </c>
      <c r="B37" s="30"/>
      <c r="C37" s="50"/>
      <c r="D37" s="43"/>
      <c r="E37" s="46"/>
      <c r="F37" s="31"/>
      <c r="G37" s="54"/>
      <c r="H37" s="30"/>
      <c r="I37" s="30"/>
      <c r="J37" s="34">
        <f t="shared" si="5"/>
      </c>
      <c r="K37" s="112">
        <f t="shared" si="0"/>
      </c>
      <c r="L37" s="113"/>
      <c r="M37" s="36" t="str">
        <f t="shared" si="1"/>
        <v>D</v>
      </c>
      <c r="N37" s="33"/>
      <c r="O37" s="34">
        <f t="shared" si="2"/>
      </c>
      <c r="P37" s="35">
        <f t="shared" si="3"/>
      </c>
      <c r="Q37" t="str">
        <f t="shared" si="4"/>
        <v>D</v>
      </c>
    </row>
    <row r="38" spans="1:17" ht="21" customHeight="1">
      <c r="A38" s="29">
        <v>23</v>
      </c>
      <c r="B38" s="30"/>
      <c r="C38" s="50"/>
      <c r="D38" s="43"/>
      <c r="E38" s="46"/>
      <c r="F38" s="31"/>
      <c r="G38" s="54"/>
      <c r="H38" s="30"/>
      <c r="I38" s="30"/>
      <c r="J38" s="34">
        <f t="shared" si="5"/>
      </c>
      <c r="K38" s="112">
        <f t="shared" si="0"/>
      </c>
      <c r="L38" s="113"/>
      <c r="M38" s="36" t="str">
        <f t="shared" si="1"/>
        <v>D</v>
      </c>
      <c r="N38" s="33"/>
      <c r="O38" s="34">
        <f t="shared" si="2"/>
      </c>
      <c r="P38" s="35">
        <f t="shared" si="3"/>
      </c>
      <c r="Q38" t="str">
        <f t="shared" si="4"/>
        <v>D</v>
      </c>
    </row>
    <row r="39" spans="1:17" ht="21" customHeight="1">
      <c r="A39" s="29">
        <v>24</v>
      </c>
      <c r="B39" s="30"/>
      <c r="C39" s="50"/>
      <c r="D39" s="43"/>
      <c r="E39" s="46"/>
      <c r="F39" s="31"/>
      <c r="G39" s="54"/>
      <c r="H39" s="30"/>
      <c r="I39" s="30"/>
      <c r="J39" s="34">
        <f t="shared" si="5"/>
      </c>
      <c r="K39" s="112">
        <f t="shared" si="0"/>
      </c>
      <c r="L39" s="113"/>
      <c r="M39" s="36" t="str">
        <f t="shared" si="1"/>
        <v>D</v>
      </c>
      <c r="N39" s="33"/>
      <c r="O39" s="34">
        <f t="shared" si="2"/>
      </c>
      <c r="P39" s="35">
        <f t="shared" si="3"/>
      </c>
      <c r="Q39" t="str">
        <f t="shared" si="4"/>
        <v>D</v>
      </c>
    </row>
    <row r="40" spans="1:17" ht="21" customHeight="1">
      <c r="A40" s="29">
        <v>25</v>
      </c>
      <c r="B40" s="30"/>
      <c r="C40" s="50"/>
      <c r="D40" s="43"/>
      <c r="E40" s="46"/>
      <c r="F40" s="31"/>
      <c r="G40" s="54"/>
      <c r="H40" s="30"/>
      <c r="I40" s="30"/>
      <c r="J40" s="34">
        <f t="shared" si="5"/>
      </c>
      <c r="K40" s="112">
        <f t="shared" si="0"/>
      </c>
      <c r="L40" s="113"/>
      <c r="M40" s="36" t="str">
        <f t="shared" si="1"/>
        <v>D</v>
      </c>
      <c r="N40" s="33"/>
      <c r="O40" s="34">
        <f t="shared" si="2"/>
      </c>
      <c r="P40" s="35">
        <f t="shared" si="3"/>
      </c>
      <c r="Q40" t="str">
        <f t="shared" si="4"/>
        <v>D</v>
      </c>
    </row>
    <row r="41" spans="1:17" ht="21" customHeight="1">
      <c r="A41" s="29">
        <v>26</v>
      </c>
      <c r="B41" s="30"/>
      <c r="C41" s="50"/>
      <c r="D41" s="43"/>
      <c r="E41" s="46"/>
      <c r="F41" s="31"/>
      <c r="G41" s="54"/>
      <c r="H41" s="30"/>
      <c r="I41" s="30"/>
      <c r="J41" s="34">
        <f t="shared" si="5"/>
      </c>
      <c r="K41" s="112">
        <f t="shared" si="0"/>
      </c>
      <c r="L41" s="113"/>
      <c r="M41" s="36" t="str">
        <f t="shared" si="1"/>
        <v>D</v>
      </c>
      <c r="N41" s="33"/>
      <c r="O41" s="34">
        <f t="shared" si="2"/>
      </c>
      <c r="P41" s="35">
        <f t="shared" si="3"/>
      </c>
      <c r="Q41" t="str">
        <f t="shared" si="4"/>
        <v>D</v>
      </c>
    </row>
    <row r="42" spans="1:17" ht="21" customHeight="1">
      <c r="A42" s="29">
        <v>27</v>
      </c>
      <c r="B42" s="30"/>
      <c r="C42" s="50"/>
      <c r="D42" s="43"/>
      <c r="E42" s="46"/>
      <c r="F42" s="31"/>
      <c r="G42" s="54"/>
      <c r="H42" s="30"/>
      <c r="I42" s="30"/>
      <c r="J42" s="34">
        <f t="shared" si="5"/>
      </c>
      <c r="K42" s="112">
        <f t="shared" si="0"/>
      </c>
      <c r="L42" s="113"/>
      <c r="M42" s="36" t="str">
        <f t="shared" si="1"/>
        <v>D</v>
      </c>
      <c r="N42" s="33"/>
      <c r="O42" s="34">
        <f t="shared" si="2"/>
      </c>
      <c r="P42" s="35">
        <f t="shared" si="3"/>
      </c>
      <c r="Q42" t="str">
        <f t="shared" si="4"/>
        <v>D</v>
      </c>
    </row>
    <row r="43" spans="1:17" ht="21" customHeight="1">
      <c r="A43" s="29">
        <v>28</v>
      </c>
      <c r="B43" s="30"/>
      <c r="C43" s="50"/>
      <c r="D43" s="43"/>
      <c r="E43" s="46"/>
      <c r="F43" s="31"/>
      <c r="G43" s="54"/>
      <c r="H43" s="30"/>
      <c r="I43" s="30"/>
      <c r="J43" s="34">
        <f t="shared" si="5"/>
      </c>
      <c r="K43" s="112">
        <f t="shared" si="0"/>
      </c>
      <c r="L43" s="113"/>
      <c r="M43" s="36" t="str">
        <f t="shared" si="1"/>
        <v>D</v>
      </c>
      <c r="N43" s="33"/>
      <c r="O43" s="34">
        <f t="shared" si="2"/>
      </c>
      <c r="P43" s="35">
        <f t="shared" si="3"/>
      </c>
      <c r="Q43" t="str">
        <f t="shared" si="4"/>
        <v>D</v>
      </c>
    </row>
    <row r="44" spans="1:17" ht="21" customHeight="1">
      <c r="A44" s="29">
        <v>29</v>
      </c>
      <c r="B44" s="30"/>
      <c r="C44" s="50"/>
      <c r="D44" s="43"/>
      <c r="E44" s="46"/>
      <c r="F44" s="31"/>
      <c r="G44" s="54"/>
      <c r="H44" s="30"/>
      <c r="I44" s="30"/>
      <c r="J44" s="34">
        <f t="shared" si="5"/>
      </c>
      <c r="K44" s="112">
        <f t="shared" si="0"/>
      </c>
      <c r="L44" s="113"/>
      <c r="M44" s="36" t="str">
        <f t="shared" si="1"/>
        <v>D</v>
      </c>
      <c r="N44" s="33"/>
      <c r="O44" s="34">
        <f t="shared" si="2"/>
      </c>
      <c r="P44" s="35">
        <f t="shared" si="3"/>
      </c>
      <c r="Q44" t="str">
        <f t="shared" si="4"/>
        <v>D</v>
      </c>
    </row>
    <row r="45" spans="1:17" ht="21" customHeight="1" thickBot="1">
      <c r="A45" s="38">
        <v>30</v>
      </c>
      <c r="B45" s="39"/>
      <c r="C45" s="51"/>
      <c r="D45" s="44"/>
      <c r="E45" s="48"/>
      <c r="F45" s="57"/>
      <c r="G45" s="55"/>
      <c r="H45" s="39"/>
      <c r="I45" s="39"/>
      <c r="J45" s="62">
        <f t="shared" si="5"/>
      </c>
      <c r="K45" s="119">
        <f t="shared" si="0"/>
      </c>
      <c r="L45" s="120"/>
      <c r="M45" s="40" t="str">
        <f t="shared" si="1"/>
        <v>D</v>
      </c>
      <c r="N45" s="41"/>
      <c r="O45" s="40">
        <f t="shared" si="2"/>
      </c>
      <c r="P45" s="35">
        <f t="shared" si="3"/>
      </c>
      <c r="Q45" t="str">
        <f t="shared" si="4"/>
        <v>D</v>
      </c>
    </row>
    <row r="46" spans="1:16" ht="24.75" customHeight="1" thickBot="1">
      <c r="A46" s="121" t="s">
        <v>8</v>
      </c>
      <c r="B46" s="122"/>
      <c r="C46" s="122"/>
      <c r="D46" s="122"/>
      <c r="E46" s="123"/>
      <c r="F46" s="52" t="e">
        <f>AVERAGE(F16:F45)</f>
        <v>#DIV/0!</v>
      </c>
      <c r="G46" s="52" t="e">
        <f>AVERAGE(G16:G45)</f>
        <v>#DIV/0!</v>
      </c>
      <c r="H46" s="14" t="e">
        <f>AVERAGE(H16:H45)</f>
        <v>#DIV/0!</v>
      </c>
      <c r="I46" s="14" t="e">
        <f>AVERAGE(I16:I45)</f>
        <v>#DIV/0!</v>
      </c>
      <c r="J46" s="14" t="e">
        <f>AVERAGE(J16:J45)</f>
        <v>#DIV/0!</v>
      </c>
      <c r="K46" s="124"/>
      <c r="L46" s="125"/>
      <c r="M46" s="14"/>
      <c r="N46" s="14" t="e">
        <f>AVERAGE(N16:N45)</f>
        <v>#DIV/0!</v>
      </c>
      <c r="O46" s="14" t="e">
        <f>AVERAGE(O16:O45)</f>
        <v>#DIV/0!</v>
      </c>
      <c r="P46" s="15"/>
    </row>
    <row r="47" spans="1:16" ht="14.25">
      <c r="A47" s="2"/>
      <c r="B47" s="3" t="s">
        <v>19</v>
      </c>
      <c r="C47" s="3"/>
      <c r="D47" s="1"/>
      <c r="E47" s="1"/>
      <c r="F47" s="1"/>
      <c r="G47" s="1"/>
      <c r="H47" s="1"/>
      <c r="I47" s="1"/>
      <c r="J47" s="1"/>
      <c r="K47" s="1"/>
      <c r="L47" s="4"/>
      <c r="M47" s="4"/>
      <c r="N47" s="4"/>
      <c r="O47" s="4"/>
      <c r="P47" s="4"/>
    </row>
    <row r="48" spans="1:16" ht="15" thickBot="1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4"/>
      <c r="M48" s="4"/>
      <c r="N48" s="4"/>
      <c r="O48" s="4"/>
      <c r="P48" s="4"/>
    </row>
    <row r="49" spans="1:16" ht="15.75">
      <c r="A49" s="1"/>
      <c r="B49" s="126" t="s">
        <v>9</v>
      </c>
      <c r="C49" s="127"/>
      <c r="D49" s="128"/>
      <c r="E49" s="18"/>
      <c r="F49" s="18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16.5" thickBot="1">
      <c r="A50" s="1"/>
      <c r="B50" s="21" t="s">
        <v>7</v>
      </c>
      <c r="C50" s="129" t="s">
        <v>11</v>
      </c>
      <c r="D50" s="130"/>
      <c r="E50" s="19"/>
      <c r="F50" s="19"/>
      <c r="G50" s="7"/>
      <c r="I50" s="7" t="s">
        <v>20</v>
      </c>
      <c r="J50" s="131">
        <f ca="1">NOW()</f>
        <v>42789.72926782408</v>
      </c>
      <c r="K50" s="131"/>
      <c r="L50" s="131"/>
      <c r="M50" s="131"/>
      <c r="N50" s="131"/>
      <c r="O50" s="131"/>
      <c r="P50" s="131"/>
    </row>
    <row r="51" spans="1:16" ht="15">
      <c r="A51" s="1"/>
      <c r="B51" s="11" t="s">
        <v>41</v>
      </c>
      <c r="C51" s="145">
        <f>COUNTIF($P$16:$P$45,"A")</f>
        <v>0</v>
      </c>
      <c r="D51" s="146"/>
      <c r="E51" s="16"/>
      <c r="F51" s="16"/>
      <c r="G51" s="7"/>
      <c r="I51" s="7"/>
      <c r="J51" s="7"/>
      <c r="K51" s="7"/>
      <c r="L51" s="7"/>
      <c r="M51" s="7"/>
      <c r="N51" s="7"/>
      <c r="O51" s="7"/>
      <c r="P51" s="7"/>
    </row>
    <row r="52" spans="1:16" ht="15">
      <c r="A52" s="1"/>
      <c r="B52" s="12" t="s">
        <v>33</v>
      </c>
      <c r="C52" s="117">
        <f>COUNTIF($P$16:$P$45,"A-")</f>
        <v>0</v>
      </c>
      <c r="D52" s="118"/>
      <c r="E52" s="16"/>
      <c r="F52" s="16"/>
      <c r="G52" s="7"/>
      <c r="I52" s="7" t="s">
        <v>10</v>
      </c>
      <c r="J52" s="7"/>
      <c r="K52" s="7"/>
      <c r="L52" s="7"/>
      <c r="M52" s="7"/>
      <c r="N52" s="7"/>
      <c r="O52" s="7"/>
      <c r="P52" s="7"/>
    </row>
    <row r="53" spans="1:16" ht="15">
      <c r="A53" s="1"/>
      <c r="B53" s="12" t="s">
        <v>35</v>
      </c>
      <c r="C53" s="117">
        <f>COUNTIF($P$16:$P$45,"B+")</f>
        <v>0</v>
      </c>
      <c r="D53" s="118"/>
      <c r="E53" s="16"/>
      <c r="F53" s="16"/>
      <c r="G53" s="7"/>
      <c r="I53" s="7"/>
      <c r="J53" s="7"/>
      <c r="K53" s="7"/>
      <c r="L53" s="7"/>
      <c r="M53" s="7"/>
      <c r="N53" s="7"/>
      <c r="O53" s="7"/>
      <c r="P53" s="7"/>
    </row>
    <row r="54" spans="1:16" ht="15">
      <c r="A54" s="1"/>
      <c r="B54" s="12" t="s">
        <v>34</v>
      </c>
      <c r="C54" s="117">
        <f>COUNTIF($P$16:$P$45,"B")</f>
        <v>0</v>
      </c>
      <c r="D54" s="118"/>
      <c r="E54" s="16"/>
      <c r="F54" s="16"/>
      <c r="G54" s="7"/>
      <c r="I54" s="7"/>
      <c r="J54" s="7"/>
      <c r="K54" s="7"/>
      <c r="L54" s="7"/>
      <c r="M54" s="7"/>
      <c r="N54" s="7"/>
      <c r="O54" s="7"/>
      <c r="P54" s="7"/>
    </row>
    <row r="55" spans="1:16" ht="15">
      <c r="A55" s="1"/>
      <c r="B55" s="12" t="s">
        <v>36</v>
      </c>
      <c r="C55" s="117">
        <f>COUNTIF($P$16:$P$45,"B-")</f>
        <v>0</v>
      </c>
      <c r="D55" s="118"/>
      <c r="E55" s="16"/>
      <c r="F55" s="16"/>
      <c r="G55" s="7"/>
      <c r="I55" s="7"/>
      <c r="J55" s="7"/>
      <c r="K55" s="7"/>
      <c r="L55" s="7"/>
      <c r="M55" s="7"/>
      <c r="N55" s="7"/>
      <c r="O55" s="7"/>
      <c r="P55" s="7"/>
    </row>
    <row r="56" spans="1:16" ht="15">
      <c r="A56" s="1"/>
      <c r="B56" s="12" t="s">
        <v>38</v>
      </c>
      <c r="C56" s="117">
        <f>COUNTIF($P$16:$P$45,"C+")</f>
        <v>0</v>
      </c>
      <c r="D56" s="118"/>
      <c r="E56" s="16"/>
      <c r="F56" s="16"/>
      <c r="G56" s="7"/>
      <c r="I56" s="7"/>
      <c r="J56" s="7"/>
      <c r="K56" s="7"/>
      <c r="L56" s="7"/>
      <c r="M56" s="7"/>
      <c r="N56" s="7"/>
      <c r="O56" s="7"/>
      <c r="P56" s="7"/>
    </row>
    <row r="57" spans="1:16" ht="15">
      <c r="A57" s="1"/>
      <c r="B57" s="12" t="s">
        <v>37</v>
      </c>
      <c r="C57" s="117">
        <f>COUNTIF($P$16:$P$45,"C")</f>
        <v>0</v>
      </c>
      <c r="D57" s="118"/>
      <c r="E57" s="16"/>
      <c r="F57" s="16"/>
      <c r="G57" s="7"/>
      <c r="I57" s="7"/>
      <c r="J57" s="7"/>
      <c r="K57" s="7"/>
      <c r="L57" s="7"/>
      <c r="M57" s="7"/>
      <c r="N57" s="7"/>
      <c r="O57" s="7"/>
      <c r="P57" s="7"/>
    </row>
    <row r="58" spans="1:16" ht="15">
      <c r="A58" s="1"/>
      <c r="B58" s="12" t="s">
        <v>39</v>
      </c>
      <c r="C58" s="117">
        <f>COUNTIF($P$16:$P$45,"D")</f>
        <v>0</v>
      </c>
      <c r="D58" s="118"/>
      <c r="E58" s="16"/>
      <c r="F58" s="16"/>
      <c r="G58" s="7"/>
      <c r="I58" s="102">
        <f>L9</f>
        <v>0</v>
      </c>
      <c r="J58" s="102"/>
      <c r="K58" s="102"/>
      <c r="L58" s="102"/>
      <c r="M58" s="102"/>
      <c r="N58" s="102"/>
      <c r="O58" s="7"/>
      <c r="P58" s="7"/>
    </row>
    <row r="59" spans="1:16" ht="15">
      <c r="A59" s="1"/>
      <c r="B59" s="12" t="s">
        <v>40</v>
      </c>
      <c r="C59" s="117">
        <f>COUNTIF($P$16:$P$45,"E")</f>
        <v>0</v>
      </c>
      <c r="D59" s="118"/>
      <c r="E59" s="16"/>
      <c r="F59" s="16"/>
      <c r="G59" s="7"/>
      <c r="I59" s="102" t="str">
        <f>"NIP "&amp;L10</f>
        <v>NIP </v>
      </c>
      <c r="J59" s="102"/>
      <c r="K59" s="102"/>
      <c r="L59" s="102"/>
      <c r="M59" s="102"/>
      <c r="N59" s="102"/>
      <c r="O59" s="7"/>
      <c r="P59" s="7"/>
    </row>
    <row r="60" spans="1:16" ht="15.75" thickBot="1">
      <c r="A60" s="1"/>
      <c r="B60" s="69" t="s">
        <v>23</v>
      </c>
      <c r="C60" s="139">
        <f>COUNTBLANK($P$16:$P$45)</f>
        <v>30</v>
      </c>
      <c r="D60" s="140"/>
      <c r="E60" s="16"/>
      <c r="F60" s="16"/>
      <c r="G60" s="7"/>
      <c r="H60" s="7"/>
      <c r="I60" s="7"/>
      <c r="J60" s="7"/>
      <c r="K60" s="7"/>
      <c r="L60" s="7"/>
      <c r="M60" s="9"/>
      <c r="N60" s="7"/>
      <c r="O60" s="7"/>
      <c r="P60" s="7"/>
    </row>
    <row r="61" spans="1:16" ht="15.75" thickBot="1">
      <c r="A61" s="1"/>
      <c r="B61" s="13" t="s">
        <v>16</v>
      </c>
      <c r="C61" s="143">
        <f>SUM(C51:C60)</f>
        <v>30</v>
      </c>
      <c r="D61" s="144"/>
      <c r="E61" s="16"/>
      <c r="F61" s="16"/>
      <c r="G61" s="7"/>
      <c r="H61" s="7"/>
      <c r="I61" s="7"/>
      <c r="J61" s="7"/>
      <c r="K61" s="7"/>
      <c r="L61" s="7"/>
      <c r="M61" s="9"/>
      <c r="N61" s="7"/>
      <c r="O61" s="7"/>
      <c r="P61" s="7"/>
    </row>
    <row r="62" spans="1:16" ht="15.75" thickBot="1">
      <c r="A62" s="1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15.75">
      <c r="A63" s="1"/>
      <c r="B63" s="126" t="s">
        <v>12</v>
      </c>
      <c r="C63" s="127"/>
      <c r="D63" s="128"/>
      <c r="E63" s="18"/>
      <c r="F63" s="18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16.5" thickBot="1">
      <c r="A64" s="1"/>
      <c r="B64" s="20" t="s">
        <v>13</v>
      </c>
      <c r="C64" s="132" t="s">
        <v>14</v>
      </c>
      <c r="D64" s="130"/>
      <c r="E64" s="19"/>
      <c r="F64" s="19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15">
      <c r="A65" s="1"/>
      <c r="B65" s="133"/>
      <c r="C65" s="135"/>
      <c r="D65" s="136"/>
      <c r="E65" s="17"/>
      <c r="F65" s="1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15.75" thickBot="1">
      <c r="A66" s="1"/>
      <c r="B66" s="134"/>
      <c r="C66" s="137"/>
      <c r="D66" s="138"/>
      <c r="E66" s="17"/>
      <c r="F66" s="17"/>
      <c r="G66" s="10"/>
      <c r="H66" s="7"/>
      <c r="I66" s="7"/>
      <c r="J66" s="7"/>
      <c r="K66" s="7"/>
      <c r="L66" s="7"/>
      <c r="M66" s="7"/>
      <c r="N66" s="7"/>
      <c r="O66" s="7"/>
      <c r="P66" s="7"/>
    </row>
    <row r="67" spans="1:16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</sheetData>
  <sheetProtection password="F864" sheet="1" selectLockedCells="1"/>
  <mergeCells count="79">
    <mergeCell ref="C61:D61"/>
    <mergeCell ref="B63:D63"/>
    <mergeCell ref="C64:D64"/>
    <mergeCell ref="B65:B66"/>
    <mergeCell ref="C65:D66"/>
    <mergeCell ref="C57:D57"/>
    <mergeCell ref="C58:D58"/>
    <mergeCell ref="I58:N58"/>
    <mergeCell ref="C59:D59"/>
    <mergeCell ref="I59:N59"/>
    <mergeCell ref="C60:D60"/>
    <mergeCell ref="C51:D51"/>
    <mergeCell ref="C52:D52"/>
    <mergeCell ref="C53:D53"/>
    <mergeCell ref="C54:D54"/>
    <mergeCell ref="C55:D55"/>
    <mergeCell ref="C56:D56"/>
    <mergeCell ref="K44:L44"/>
    <mergeCell ref="K45:L45"/>
    <mergeCell ref="A46:E46"/>
    <mergeCell ref="K46:L46"/>
    <mergeCell ref="B49:D49"/>
    <mergeCell ref="C50:D50"/>
    <mergeCell ref="J50:P50"/>
    <mergeCell ref="K38:L38"/>
    <mergeCell ref="K39:L39"/>
    <mergeCell ref="K40:L40"/>
    <mergeCell ref="K41:L41"/>
    <mergeCell ref="K42:L42"/>
    <mergeCell ref="K43:L43"/>
    <mergeCell ref="K32:L32"/>
    <mergeCell ref="K33:L33"/>
    <mergeCell ref="K34:L34"/>
    <mergeCell ref="K35:L35"/>
    <mergeCell ref="K36:L36"/>
    <mergeCell ref="K37:L37"/>
    <mergeCell ref="K26:L26"/>
    <mergeCell ref="K27:L27"/>
    <mergeCell ref="K28:L28"/>
    <mergeCell ref="K29:L29"/>
    <mergeCell ref="K30:L30"/>
    <mergeCell ref="K31:L31"/>
    <mergeCell ref="K20:L20"/>
    <mergeCell ref="K21:L21"/>
    <mergeCell ref="K22:L22"/>
    <mergeCell ref="K23:L23"/>
    <mergeCell ref="K24:L24"/>
    <mergeCell ref="K25:L25"/>
    <mergeCell ref="S14:S15"/>
    <mergeCell ref="T14:T15"/>
    <mergeCell ref="K16:L16"/>
    <mergeCell ref="K17:L17"/>
    <mergeCell ref="K18:L18"/>
    <mergeCell ref="K19:L19"/>
    <mergeCell ref="J12:J15"/>
    <mergeCell ref="K12:L15"/>
    <mergeCell ref="N12:N15"/>
    <mergeCell ref="O12:O15"/>
    <mergeCell ref="P12:P15"/>
    <mergeCell ref="F13:F14"/>
    <mergeCell ref="G13:G14"/>
    <mergeCell ref="H13:H14"/>
    <mergeCell ref="I13:I14"/>
    <mergeCell ref="D8:F8"/>
    <mergeCell ref="L8:P8"/>
    <mergeCell ref="D9:F9"/>
    <mergeCell ref="L9:P9"/>
    <mergeCell ref="L10:P10"/>
    <mergeCell ref="A12:A15"/>
    <mergeCell ref="B12:B15"/>
    <mergeCell ref="C12:D15"/>
    <mergeCell ref="E12:E15"/>
    <mergeCell ref="F12:I12"/>
    <mergeCell ref="B1:P1"/>
    <mergeCell ref="B2:P2"/>
    <mergeCell ref="B3:P3"/>
    <mergeCell ref="L5:P5"/>
    <mergeCell ref="L6:P6"/>
    <mergeCell ref="L7:P7"/>
  </mergeCells>
  <conditionalFormatting sqref="P16:P45">
    <cfRule type="expression" priority="1" dxfId="0" stopIfTrue="1">
      <formula>O16&lt;56</formula>
    </cfRule>
  </conditionalFormatting>
  <dataValidations count="1">
    <dataValidation type="whole" allowBlank="1" showInputMessage="1" showErrorMessage="1" error="Hanya Diperkenankan Mengisi Angka 0 s/d 100" sqref="F16:I45 N16:N45">
      <formula1>0</formula1>
      <formula2>100</formula2>
    </dataValidation>
  </dataValidations>
  <printOptions horizontalCentered="1"/>
  <pageMargins left="0" right="0" top="0.5" bottom="0" header="0" footer="0"/>
  <pageSetup horizontalDpi="300" verticalDpi="300" orientation="portrait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7"/>
  <sheetViews>
    <sheetView showGridLines="0" view="pageBreakPreview" zoomScale="85" zoomScaleSheetLayoutView="85" zoomScalePageLayoutView="0" workbookViewId="0" topLeftCell="A1">
      <selection activeCell="D45" sqref="D45"/>
    </sheetView>
  </sheetViews>
  <sheetFormatPr defaultColWidth="9.140625" defaultRowHeight="12.75"/>
  <cols>
    <col min="1" max="1" width="5.421875" style="0" customWidth="1"/>
    <col min="2" max="2" width="21.28125" style="0" customWidth="1"/>
    <col min="3" max="3" width="1.8515625" style="0" customWidth="1"/>
    <col min="4" max="4" width="40.8515625" style="0" customWidth="1"/>
    <col min="5" max="5" width="5.421875" style="0" customWidth="1"/>
    <col min="6" max="6" width="15.28125" style="0" customWidth="1"/>
    <col min="7" max="7" width="12.421875" style="0" customWidth="1"/>
    <col min="8" max="8" width="10.28125" style="0" customWidth="1"/>
    <col min="9" max="9" width="13.8515625" style="0" customWidth="1"/>
    <col min="10" max="10" width="10.7109375" style="0" customWidth="1"/>
    <col min="11" max="11" width="2.140625" style="0" customWidth="1"/>
    <col min="12" max="12" width="8.7109375" style="0" customWidth="1"/>
    <col min="13" max="13" width="9.140625" style="0" hidden="1" customWidth="1"/>
    <col min="14" max="14" width="14.7109375" style="0" customWidth="1"/>
    <col min="15" max="15" width="8.421875" style="0" customWidth="1"/>
    <col min="16" max="16" width="10.7109375" style="0" customWidth="1"/>
    <col min="17" max="17" width="0" style="0" hidden="1" customWidth="1"/>
  </cols>
  <sheetData>
    <row r="1" spans="1:16" ht="30">
      <c r="A1" s="65"/>
      <c r="B1" s="148" t="s">
        <v>50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15">
      <c r="A2" s="5"/>
      <c r="B2" s="141" t="s">
        <v>29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1:16" ht="15">
      <c r="A3" s="5"/>
      <c r="B3" s="141" t="s">
        <v>30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1:16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.75">
      <c r="A5" s="1"/>
      <c r="H5" s="7" t="s">
        <v>0</v>
      </c>
      <c r="I5" s="7"/>
      <c r="J5" s="8"/>
      <c r="K5" s="8" t="s">
        <v>24</v>
      </c>
      <c r="L5" s="78"/>
      <c r="M5" s="78"/>
      <c r="N5" s="78"/>
      <c r="O5" s="78"/>
      <c r="P5" s="78"/>
    </row>
    <row r="6" spans="1:16" ht="15.75">
      <c r="A6" s="1"/>
      <c r="H6" s="7" t="s">
        <v>15</v>
      </c>
      <c r="I6" s="7"/>
      <c r="J6" s="8"/>
      <c r="K6" s="8" t="s">
        <v>24</v>
      </c>
      <c r="L6" s="78"/>
      <c r="M6" s="78"/>
      <c r="N6" s="78"/>
      <c r="O6" s="78"/>
      <c r="P6" s="78"/>
    </row>
    <row r="7" spans="1:16" ht="15.75">
      <c r="A7" s="1"/>
      <c r="C7" s="22"/>
      <c r="D7" s="22"/>
      <c r="E7" s="1"/>
      <c r="F7" s="1"/>
      <c r="H7" s="7" t="s">
        <v>2</v>
      </c>
      <c r="I7" s="7"/>
      <c r="J7" s="8"/>
      <c r="K7" s="8" t="s">
        <v>24</v>
      </c>
      <c r="L7" s="101"/>
      <c r="M7" s="78"/>
      <c r="N7" s="78"/>
      <c r="O7" s="78"/>
      <c r="P7" s="78"/>
    </row>
    <row r="8" spans="1:16" ht="15.75">
      <c r="A8" s="1"/>
      <c r="B8" s="22" t="s">
        <v>28</v>
      </c>
      <c r="C8" s="22" t="s">
        <v>24</v>
      </c>
      <c r="D8" s="79"/>
      <c r="E8" s="79"/>
      <c r="F8" s="79"/>
      <c r="H8" s="7" t="s">
        <v>3</v>
      </c>
      <c r="I8" s="7"/>
      <c r="J8" s="8"/>
      <c r="K8" s="8" t="s">
        <v>24</v>
      </c>
      <c r="L8" s="102" t="str">
        <f ca="1">IF(MONTH(NOW())&gt;6,YEAR(NOW())&amp;"/ "&amp;YEAR(NOW())+1,YEAR(NOW())-1&amp;"/ "&amp;YEAR(NOW()))</f>
        <v>2016/ 2017</v>
      </c>
      <c r="M8" s="102"/>
      <c r="N8" s="102"/>
      <c r="O8" s="102"/>
      <c r="P8" s="102"/>
    </row>
    <row r="9" spans="1:16" ht="15.75">
      <c r="A9" s="1"/>
      <c r="B9" s="22" t="s">
        <v>27</v>
      </c>
      <c r="C9" s="22" t="s">
        <v>24</v>
      </c>
      <c r="D9" s="79"/>
      <c r="E9" s="79"/>
      <c r="F9" s="79"/>
      <c r="H9" s="7" t="s">
        <v>1</v>
      </c>
      <c r="I9" s="7"/>
      <c r="J9" s="8"/>
      <c r="K9" s="8" t="s">
        <v>24</v>
      </c>
      <c r="L9" s="78"/>
      <c r="M9" s="78"/>
      <c r="N9" s="78"/>
      <c r="O9" s="78"/>
      <c r="P9" s="78"/>
    </row>
    <row r="10" spans="1:16" ht="15.75">
      <c r="A10" s="1"/>
      <c r="B10" s="22"/>
      <c r="C10" s="22"/>
      <c r="D10" s="70"/>
      <c r="E10" s="70"/>
      <c r="F10" s="70"/>
      <c r="H10" s="7" t="s">
        <v>44</v>
      </c>
      <c r="I10" s="7"/>
      <c r="J10" s="8"/>
      <c r="K10" s="8" t="s">
        <v>24</v>
      </c>
      <c r="L10" s="142"/>
      <c r="M10" s="142"/>
      <c r="N10" s="142"/>
      <c r="O10" s="142"/>
      <c r="P10" s="142"/>
    </row>
    <row r="11" spans="1:16" ht="1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.75" customHeight="1">
      <c r="A12" s="81" t="s">
        <v>4</v>
      </c>
      <c r="B12" s="84" t="s">
        <v>5</v>
      </c>
      <c r="C12" s="84" t="s">
        <v>6</v>
      </c>
      <c r="D12" s="84"/>
      <c r="E12" s="87" t="s">
        <v>31</v>
      </c>
      <c r="F12" s="90" t="s">
        <v>7</v>
      </c>
      <c r="G12" s="91"/>
      <c r="H12" s="91"/>
      <c r="I12" s="92"/>
      <c r="J12" s="93" t="s">
        <v>17</v>
      </c>
      <c r="K12" s="103" t="s">
        <v>18</v>
      </c>
      <c r="L12" s="104"/>
      <c r="M12" s="71"/>
      <c r="N12" s="93" t="s">
        <v>22</v>
      </c>
      <c r="O12" s="93" t="s">
        <v>21</v>
      </c>
      <c r="P12" s="114" t="s">
        <v>32</v>
      </c>
    </row>
    <row r="13" spans="1:16" ht="15" customHeight="1">
      <c r="A13" s="82"/>
      <c r="B13" s="85"/>
      <c r="C13" s="85"/>
      <c r="D13" s="85"/>
      <c r="E13" s="88"/>
      <c r="F13" s="96" t="s">
        <v>42</v>
      </c>
      <c r="G13" s="97" t="s">
        <v>51</v>
      </c>
      <c r="H13" s="147" t="s">
        <v>46</v>
      </c>
      <c r="I13" s="97" t="s">
        <v>48</v>
      </c>
      <c r="J13" s="94"/>
      <c r="K13" s="105"/>
      <c r="L13" s="106"/>
      <c r="M13" s="72"/>
      <c r="N13" s="94"/>
      <c r="O13" s="94"/>
      <c r="P13" s="115"/>
    </row>
    <row r="14" spans="1:20" ht="15.75" customHeight="1">
      <c r="A14" s="82"/>
      <c r="B14" s="85"/>
      <c r="C14" s="85"/>
      <c r="D14" s="85"/>
      <c r="E14" s="88"/>
      <c r="F14" s="82"/>
      <c r="G14" s="98"/>
      <c r="H14" s="85"/>
      <c r="I14" s="98"/>
      <c r="J14" s="94"/>
      <c r="K14" s="105"/>
      <c r="L14" s="106"/>
      <c r="M14" s="72"/>
      <c r="N14" s="94"/>
      <c r="O14" s="94"/>
      <c r="P14" s="115"/>
      <c r="S14" s="109"/>
      <c r="T14" s="109"/>
    </row>
    <row r="15" spans="1:20" ht="16.5" thickBot="1">
      <c r="A15" s="83"/>
      <c r="B15" s="86"/>
      <c r="C15" s="86"/>
      <c r="D15" s="86"/>
      <c r="E15" s="89"/>
      <c r="F15" s="75">
        <v>0.1</v>
      </c>
      <c r="G15" s="76">
        <v>0.6</v>
      </c>
      <c r="H15" s="63">
        <v>0.1</v>
      </c>
      <c r="I15" s="64">
        <v>0.2</v>
      </c>
      <c r="J15" s="95"/>
      <c r="K15" s="107"/>
      <c r="L15" s="108"/>
      <c r="M15" s="73"/>
      <c r="N15" s="95"/>
      <c r="O15" s="95"/>
      <c r="P15" s="116"/>
      <c r="S15" s="109"/>
      <c r="T15" s="109"/>
    </row>
    <row r="16" spans="1:20" ht="21" customHeight="1">
      <c r="A16" s="23">
        <v>1</v>
      </c>
      <c r="B16" s="24"/>
      <c r="C16" s="49"/>
      <c r="D16" s="42"/>
      <c r="E16" s="45"/>
      <c r="F16" s="56"/>
      <c r="G16" s="53"/>
      <c r="H16" s="24"/>
      <c r="I16" s="24"/>
      <c r="J16" s="60">
        <f>IF(D16="","",$F$15*F16+$G$15*G16+$H$15*H16+$I$15*I16)</f>
      </c>
      <c r="K16" s="110">
        <f aca="true" t="shared" si="0" ref="K16:K45">IF(D16="","",IF(J16&gt;=81,"A",IF(J16&gt;=76,"A-",IF(J16&gt;=72,"B+",IF(J16&gt;=68,"B",IF(J16&gt;=64,"B-",IF(J16&gt;=60,"C+",IF(J16&gt;=56,"C",M16))))))))</f>
      </c>
      <c r="L16" s="111"/>
      <c r="M16" s="25" t="str">
        <f aca="true" t="shared" si="1" ref="M16:M45">IF(J16&gt;=41,"D","E")</f>
        <v>D</v>
      </c>
      <c r="N16" s="26"/>
      <c r="O16" s="27">
        <f aca="true" t="shared" si="2" ref="O16:O45">IF(J16&gt;=N16,J16,N16)</f>
      </c>
      <c r="P16" s="28">
        <f aca="true" t="shared" si="3" ref="P16:P45">IF(D16="","",IF(O16&gt;=81,"A",IF(O16&gt;=76,"A-",IF(O16&gt;=72,"B+",IF(O16&gt;=68,"B",IF(O16&gt;=64,"B-",IF(O16&gt;=60,"C+",IF(O16&gt;=56,"C",Q16))))))))</f>
      </c>
      <c r="Q16" t="str">
        <f aca="true" t="shared" si="4" ref="Q16:Q45">IF(O16&gt;=41,"D","E")</f>
        <v>D</v>
      </c>
      <c r="S16" s="6"/>
      <c r="T16" s="6"/>
    </row>
    <row r="17" spans="1:20" ht="21" customHeight="1">
      <c r="A17" s="29">
        <v>2</v>
      </c>
      <c r="B17" s="30"/>
      <c r="C17" s="50"/>
      <c r="D17" s="43"/>
      <c r="E17" s="46"/>
      <c r="F17" s="31"/>
      <c r="G17" s="54"/>
      <c r="H17" s="30"/>
      <c r="I17" s="30"/>
      <c r="J17" s="61">
        <f aca="true" t="shared" si="5" ref="J17:J45">IF(D17="","",$F$15*F17+$G$15*G17+$H$15*H17+$I$15*I17)</f>
      </c>
      <c r="K17" s="112">
        <f t="shared" si="0"/>
      </c>
      <c r="L17" s="113"/>
      <c r="M17" s="32" t="str">
        <f t="shared" si="1"/>
        <v>D</v>
      </c>
      <c r="N17" s="33"/>
      <c r="O17" s="34">
        <f t="shared" si="2"/>
      </c>
      <c r="P17" s="35">
        <f t="shared" si="3"/>
      </c>
      <c r="Q17" t="str">
        <f t="shared" si="4"/>
        <v>D</v>
      </c>
      <c r="S17" s="6"/>
      <c r="T17" s="6"/>
    </row>
    <row r="18" spans="1:20" ht="21" customHeight="1">
      <c r="A18" s="29">
        <v>3</v>
      </c>
      <c r="B18" s="30"/>
      <c r="C18" s="50"/>
      <c r="D18" s="43"/>
      <c r="E18" s="46"/>
      <c r="F18" s="31"/>
      <c r="G18" s="54"/>
      <c r="H18" s="30"/>
      <c r="I18" s="30"/>
      <c r="J18" s="34">
        <f t="shared" si="5"/>
      </c>
      <c r="K18" s="112">
        <f t="shared" si="0"/>
      </c>
      <c r="L18" s="113"/>
      <c r="M18" s="36" t="str">
        <f t="shared" si="1"/>
        <v>D</v>
      </c>
      <c r="N18" s="33"/>
      <c r="O18" s="34">
        <f t="shared" si="2"/>
      </c>
      <c r="P18" s="35">
        <f t="shared" si="3"/>
      </c>
      <c r="Q18" t="str">
        <f t="shared" si="4"/>
        <v>D</v>
      </c>
      <c r="S18" s="6"/>
      <c r="T18" s="6"/>
    </row>
    <row r="19" spans="1:20" ht="21" customHeight="1">
      <c r="A19" s="29">
        <v>4</v>
      </c>
      <c r="B19" s="30"/>
      <c r="C19" s="50"/>
      <c r="D19" s="43"/>
      <c r="E19" s="47"/>
      <c r="F19" s="31"/>
      <c r="G19" s="54"/>
      <c r="H19" s="30"/>
      <c r="I19" s="30"/>
      <c r="J19" s="34">
        <f t="shared" si="5"/>
      </c>
      <c r="K19" s="112">
        <f t="shared" si="0"/>
      </c>
      <c r="L19" s="113"/>
      <c r="M19" s="36" t="str">
        <f t="shared" si="1"/>
        <v>D</v>
      </c>
      <c r="N19" s="33"/>
      <c r="O19" s="34">
        <f t="shared" si="2"/>
      </c>
      <c r="P19" s="35">
        <f t="shared" si="3"/>
      </c>
      <c r="Q19" t="str">
        <f t="shared" si="4"/>
        <v>D</v>
      </c>
      <c r="S19" s="6"/>
      <c r="T19" s="6"/>
    </row>
    <row r="20" spans="1:20" ht="21" customHeight="1">
      <c r="A20" s="29">
        <v>5</v>
      </c>
      <c r="B20" s="30"/>
      <c r="C20" s="50"/>
      <c r="D20" s="43"/>
      <c r="E20" s="47"/>
      <c r="F20" s="31"/>
      <c r="G20" s="54"/>
      <c r="H20" s="30"/>
      <c r="I20" s="30"/>
      <c r="J20" s="34">
        <f t="shared" si="5"/>
      </c>
      <c r="K20" s="112">
        <f t="shared" si="0"/>
      </c>
      <c r="L20" s="113"/>
      <c r="M20" s="36" t="str">
        <f t="shared" si="1"/>
        <v>D</v>
      </c>
      <c r="N20" s="33"/>
      <c r="O20" s="34">
        <f t="shared" si="2"/>
      </c>
      <c r="P20" s="35">
        <f t="shared" si="3"/>
      </c>
      <c r="Q20" t="str">
        <f t="shared" si="4"/>
        <v>D</v>
      </c>
      <c r="S20" s="6"/>
      <c r="T20" s="6"/>
    </row>
    <row r="21" spans="1:20" ht="21" customHeight="1">
      <c r="A21" s="29">
        <v>6</v>
      </c>
      <c r="B21" s="30"/>
      <c r="C21" s="50"/>
      <c r="D21" s="43"/>
      <c r="E21" s="47"/>
      <c r="F21" s="31"/>
      <c r="G21" s="54"/>
      <c r="H21" s="30"/>
      <c r="I21" s="30"/>
      <c r="J21" s="34">
        <f t="shared" si="5"/>
      </c>
      <c r="K21" s="112">
        <f t="shared" si="0"/>
      </c>
      <c r="L21" s="113"/>
      <c r="M21" s="36" t="str">
        <f t="shared" si="1"/>
        <v>D</v>
      </c>
      <c r="N21" s="33"/>
      <c r="O21" s="34">
        <f t="shared" si="2"/>
      </c>
      <c r="P21" s="35">
        <f t="shared" si="3"/>
      </c>
      <c r="Q21" t="str">
        <f t="shared" si="4"/>
        <v>D</v>
      </c>
      <c r="S21" s="6"/>
      <c r="T21" s="6"/>
    </row>
    <row r="22" spans="1:20" ht="21" customHeight="1">
      <c r="A22" s="29">
        <v>7</v>
      </c>
      <c r="B22" s="30"/>
      <c r="C22" s="50"/>
      <c r="D22" s="43"/>
      <c r="E22" s="47"/>
      <c r="F22" s="31"/>
      <c r="G22" s="54"/>
      <c r="H22" s="30"/>
      <c r="I22" s="30"/>
      <c r="J22" s="34">
        <f t="shared" si="5"/>
      </c>
      <c r="K22" s="112">
        <f t="shared" si="0"/>
      </c>
      <c r="L22" s="113"/>
      <c r="M22" s="36" t="str">
        <f t="shared" si="1"/>
        <v>D</v>
      </c>
      <c r="N22" s="33"/>
      <c r="O22" s="34">
        <f t="shared" si="2"/>
      </c>
      <c r="P22" s="35">
        <f t="shared" si="3"/>
      </c>
      <c r="Q22" t="str">
        <f t="shared" si="4"/>
        <v>D</v>
      </c>
      <c r="S22" s="6"/>
      <c r="T22" s="6"/>
    </row>
    <row r="23" spans="1:20" ht="21" customHeight="1">
      <c r="A23" s="29">
        <v>8</v>
      </c>
      <c r="B23" s="30"/>
      <c r="C23" s="50"/>
      <c r="D23" s="43"/>
      <c r="E23" s="47"/>
      <c r="F23" s="31"/>
      <c r="G23" s="54"/>
      <c r="H23" s="30"/>
      <c r="I23" s="30"/>
      <c r="J23" s="34">
        <f t="shared" si="5"/>
      </c>
      <c r="K23" s="112">
        <f t="shared" si="0"/>
      </c>
      <c r="L23" s="113"/>
      <c r="M23" s="36" t="str">
        <f t="shared" si="1"/>
        <v>D</v>
      </c>
      <c r="N23" s="33"/>
      <c r="O23" s="34">
        <f t="shared" si="2"/>
      </c>
      <c r="P23" s="35">
        <f t="shared" si="3"/>
      </c>
      <c r="Q23" t="str">
        <f t="shared" si="4"/>
        <v>D</v>
      </c>
      <c r="S23" s="6"/>
      <c r="T23" s="6"/>
    </row>
    <row r="24" spans="1:20" ht="21" customHeight="1">
      <c r="A24" s="37">
        <v>9</v>
      </c>
      <c r="B24" s="30"/>
      <c r="C24" s="50"/>
      <c r="D24" s="43"/>
      <c r="E24" s="47"/>
      <c r="F24" s="31"/>
      <c r="G24" s="54"/>
      <c r="H24" s="30"/>
      <c r="I24" s="30"/>
      <c r="J24" s="34">
        <f t="shared" si="5"/>
      </c>
      <c r="K24" s="112">
        <f t="shared" si="0"/>
      </c>
      <c r="L24" s="113"/>
      <c r="M24" s="36" t="str">
        <f t="shared" si="1"/>
        <v>D</v>
      </c>
      <c r="N24" s="33"/>
      <c r="O24" s="34">
        <f t="shared" si="2"/>
      </c>
      <c r="P24" s="35">
        <f t="shared" si="3"/>
      </c>
      <c r="Q24" t="str">
        <f t="shared" si="4"/>
        <v>D</v>
      </c>
      <c r="S24" s="6"/>
      <c r="T24" s="6"/>
    </row>
    <row r="25" spans="1:20" ht="21" customHeight="1">
      <c r="A25" s="37">
        <v>10</v>
      </c>
      <c r="B25" s="30"/>
      <c r="C25" s="50"/>
      <c r="D25" s="43"/>
      <c r="E25" s="47"/>
      <c r="F25" s="31"/>
      <c r="G25" s="54"/>
      <c r="H25" s="30"/>
      <c r="I25" s="30"/>
      <c r="J25" s="34">
        <f t="shared" si="5"/>
      </c>
      <c r="K25" s="112">
        <f t="shared" si="0"/>
      </c>
      <c r="L25" s="113"/>
      <c r="M25" s="36" t="str">
        <f t="shared" si="1"/>
        <v>D</v>
      </c>
      <c r="N25" s="33"/>
      <c r="O25" s="34">
        <f t="shared" si="2"/>
      </c>
      <c r="P25" s="35">
        <f t="shared" si="3"/>
      </c>
      <c r="Q25" t="str">
        <f t="shared" si="4"/>
        <v>D</v>
      </c>
      <c r="S25" s="6"/>
      <c r="T25" s="6"/>
    </row>
    <row r="26" spans="1:17" ht="21" customHeight="1">
      <c r="A26" s="29">
        <v>11</v>
      </c>
      <c r="B26" s="30"/>
      <c r="C26" s="50"/>
      <c r="D26" s="43"/>
      <c r="E26" s="47"/>
      <c r="F26" s="31"/>
      <c r="G26" s="54"/>
      <c r="H26" s="30"/>
      <c r="I26" s="30"/>
      <c r="J26" s="34">
        <f t="shared" si="5"/>
      </c>
      <c r="K26" s="112">
        <f t="shared" si="0"/>
      </c>
      <c r="L26" s="113"/>
      <c r="M26" s="36" t="str">
        <f t="shared" si="1"/>
        <v>D</v>
      </c>
      <c r="N26" s="33"/>
      <c r="O26" s="34">
        <f t="shared" si="2"/>
      </c>
      <c r="P26" s="35">
        <f t="shared" si="3"/>
      </c>
      <c r="Q26" t="str">
        <f t="shared" si="4"/>
        <v>D</v>
      </c>
    </row>
    <row r="27" spans="1:17" ht="21" customHeight="1">
      <c r="A27" s="37">
        <v>12</v>
      </c>
      <c r="B27" s="30"/>
      <c r="C27" s="50"/>
      <c r="D27" s="43"/>
      <c r="E27" s="47"/>
      <c r="F27" s="31"/>
      <c r="G27" s="54"/>
      <c r="H27" s="30"/>
      <c r="I27" s="30"/>
      <c r="J27" s="34">
        <f t="shared" si="5"/>
      </c>
      <c r="K27" s="112">
        <f t="shared" si="0"/>
      </c>
      <c r="L27" s="113"/>
      <c r="M27" s="36" t="str">
        <f t="shared" si="1"/>
        <v>D</v>
      </c>
      <c r="N27" s="33"/>
      <c r="O27" s="34">
        <f t="shared" si="2"/>
      </c>
      <c r="P27" s="35">
        <f t="shared" si="3"/>
      </c>
      <c r="Q27" t="str">
        <f t="shared" si="4"/>
        <v>D</v>
      </c>
    </row>
    <row r="28" spans="1:17" ht="21" customHeight="1">
      <c r="A28" s="29">
        <v>13</v>
      </c>
      <c r="B28" s="30"/>
      <c r="C28" s="50"/>
      <c r="D28" s="43"/>
      <c r="E28" s="47"/>
      <c r="F28" s="31"/>
      <c r="G28" s="54"/>
      <c r="H28" s="30"/>
      <c r="I28" s="30"/>
      <c r="J28" s="34">
        <f t="shared" si="5"/>
      </c>
      <c r="K28" s="112">
        <f t="shared" si="0"/>
      </c>
      <c r="L28" s="113"/>
      <c r="M28" s="36" t="str">
        <f t="shared" si="1"/>
        <v>D</v>
      </c>
      <c r="N28" s="33"/>
      <c r="O28" s="34">
        <f t="shared" si="2"/>
      </c>
      <c r="P28" s="35">
        <f t="shared" si="3"/>
      </c>
      <c r="Q28" t="str">
        <f t="shared" si="4"/>
        <v>D</v>
      </c>
    </row>
    <row r="29" spans="1:17" ht="21" customHeight="1">
      <c r="A29" s="37">
        <v>14</v>
      </c>
      <c r="B29" s="30"/>
      <c r="C29" s="50"/>
      <c r="D29" s="43"/>
      <c r="E29" s="47"/>
      <c r="F29" s="31"/>
      <c r="G29" s="54"/>
      <c r="H29" s="30"/>
      <c r="I29" s="30"/>
      <c r="J29" s="34">
        <f t="shared" si="5"/>
      </c>
      <c r="K29" s="112">
        <f t="shared" si="0"/>
      </c>
      <c r="L29" s="113"/>
      <c r="M29" s="36" t="str">
        <f t="shared" si="1"/>
        <v>D</v>
      </c>
      <c r="N29" s="33"/>
      <c r="O29" s="34">
        <f t="shared" si="2"/>
      </c>
      <c r="P29" s="35">
        <f t="shared" si="3"/>
      </c>
      <c r="Q29" t="str">
        <f t="shared" si="4"/>
        <v>D</v>
      </c>
    </row>
    <row r="30" spans="1:17" ht="21" customHeight="1">
      <c r="A30" s="37">
        <v>15</v>
      </c>
      <c r="B30" s="30"/>
      <c r="C30" s="50"/>
      <c r="D30" s="43"/>
      <c r="E30" s="47"/>
      <c r="F30" s="31"/>
      <c r="G30" s="54"/>
      <c r="H30" s="30"/>
      <c r="I30" s="30"/>
      <c r="J30" s="34">
        <f t="shared" si="5"/>
      </c>
      <c r="K30" s="112">
        <f t="shared" si="0"/>
      </c>
      <c r="L30" s="113"/>
      <c r="M30" s="36" t="str">
        <f t="shared" si="1"/>
        <v>D</v>
      </c>
      <c r="N30" s="33"/>
      <c r="O30" s="34">
        <f t="shared" si="2"/>
      </c>
      <c r="P30" s="35">
        <f t="shared" si="3"/>
      </c>
      <c r="Q30" t="str">
        <f t="shared" si="4"/>
        <v>D</v>
      </c>
    </row>
    <row r="31" spans="1:17" ht="21" customHeight="1">
      <c r="A31" s="37">
        <v>16</v>
      </c>
      <c r="B31" s="30"/>
      <c r="C31" s="50"/>
      <c r="D31" s="43"/>
      <c r="E31" s="47"/>
      <c r="F31" s="31"/>
      <c r="G31" s="54"/>
      <c r="H31" s="30"/>
      <c r="I31" s="30"/>
      <c r="J31" s="34">
        <f t="shared" si="5"/>
      </c>
      <c r="K31" s="112">
        <f t="shared" si="0"/>
      </c>
      <c r="L31" s="113"/>
      <c r="M31" s="36" t="str">
        <f t="shared" si="1"/>
        <v>D</v>
      </c>
      <c r="N31" s="33"/>
      <c r="O31" s="34">
        <f t="shared" si="2"/>
      </c>
      <c r="P31" s="35">
        <f t="shared" si="3"/>
      </c>
      <c r="Q31" t="str">
        <f t="shared" si="4"/>
        <v>D</v>
      </c>
    </row>
    <row r="32" spans="1:17" ht="21" customHeight="1">
      <c r="A32" s="29">
        <v>17</v>
      </c>
      <c r="B32" s="30"/>
      <c r="C32" s="50"/>
      <c r="D32" s="43"/>
      <c r="E32" s="47"/>
      <c r="F32" s="31"/>
      <c r="G32" s="54"/>
      <c r="H32" s="30"/>
      <c r="I32" s="30"/>
      <c r="J32" s="34">
        <f t="shared" si="5"/>
      </c>
      <c r="K32" s="112">
        <f t="shared" si="0"/>
      </c>
      <c r="L32" s="113"/>
      <c r="M32" s="36" t="str">
        <f t="shared" si="1"/>
        <v>D</v>
      </c>
      <c r="N32" s="33"/>
      <c r="O32" s="34">
        <f t="shared" si="2"/>
      </c>
      <c r="P32" s="35">
        <f t="shared" si="3"/>
      </c>
      <c r="Q32" t="str">
        <f t="shared" si="4"/>
        <v>D</v>
      </c>
    </row>
    <row r="33" spans="1:17" ht="21" customHeight="1">
      <c r="A33" s="29">
        <v>18</v>
      </c>
      <c r="B33" s="30"/>
      <c r="C33" s="50"/>
      <c r="D33" s="43"/>
      <c r="E33" s="47"/>
      <c r="F33" s="31"/>
      <c r="G33" s="54"/>
      <c r="H33" s="30"/>
      <c r="I33" s="30"/>
      <c r="J33" s="34">
        <f t="shared" si="5"/>
      </c>
      <c r="K33" s="112">
        <f t="shared" si="0"/>
      </c>
      <c r="L33" s="113"/>
      <c r="M33" s="36" t="str">
        <f t="shared" si="1"/>
        <v>D</v>
      </c>
      <c r="N33" s="33"/>
      <c r="O33" s="34">
        <f t="shared" si="2"/>
      </c>
      <c r="P33" s="35">
        <f t="shared" si="3"/>
      </c>
      <c r="Q33" t="str">
        <f t="shared" si="4"/>
        <v>D</v>
      </c>
    </row>
    <row r="34" spans="1:17" ht="21" customHeight="1">
      <c r="A34" s="29">
        <v>19</v>
      </c>
      <c r="B34" s="30"/>
      <c r="C34" s="50"/>
      <c r="D34" s="43"/>
      <c r="E34" s="47"/>
      <c r="F34" s="31"/>
      <c r="G34" s="54"/>
      <c r="H34" s="30"/>
      <c r="I34" s="30"/>
      <c r="J34" s="34">
        <f t="shared" si="5"/>
      </c>
      <c r="K34" s="112">
        <f t="shared" si="0"/>
      </c>
      <c r="L34" s="113"/>
      <c r="M34" s="36" t="str">
        <f t="shared" si="1"/>
        <v>D</v>
      </c>
      <c r="N34" s="33"/>
      <c r="O34" s="34">
        <f t="shared" si="2"/>
      </c>
      <c r="P34" s="35">
        <f t="shared" si="3"/>
      </c>
      <c r="Q34" t="str">
        <f t="shared" si="4"/>
        <v>D</v>
      </c>
    </row>
    <row r="35" spans="1:17" ht="21" customHeight="1">
      <c r="A35" s="29">
        <v>20</v>
      </c>
      <c r="B35" s="30"/>
      <c r="C35" s="50"/>
      <c r="D35" s="43"/>
      <c r="E35" s="46"/>
      <c r="F35" s="31"/>
      <c r="G35" s="54"/>
      <c r="H35" s="30"/>
      <c r="I35" s="30"/>
      <c r="J35" s="34">
        <f t="shared" si="5"/>
      </c>
      <c r="K35" s="112">
        <f t="shared" si="0"/>
      </c>
      <c r="L35" s="113"/>
      <c r="M35" s="36" t="str">
        <f t="shared" si="1"/>
        <v>D</v>
      </c>
      <c r="N35" s="33"/>
      <c r="O35" s="34">
        <f t="shared" si="2"/>
      </c>
      <c r="P35" s="35">
        <f t="shared" si="3"/>
      </c>
      <c r="Q35" t="str">
        <f t="shared" si="4"/>
        <v>D</v>
      </c>
    </row>
    <row r="36" spans="1:17" ht="21" customHeight="1">
      <c r="A36" s="29">
        <v>21</v>
      </c>
      <c r="B36" s="30"/>
      <c r="C36" s="50"/>
      <c r="D36" s="43"/>
      <c r="E36" s="46"/>
      <c r="F36" s="31"/>
      <c r="G36" s="54"/>
      <c r="H36" s="30"/>
      <c r="I36" s="30"/>
      <c r="J36" s="34">
        <f t="shared" si="5"/>
      </c>
      <c r="K36" s="112">
        <f t="shared" si="0"/>
      </c>
      <c r="L36" s="113"/>
      <c r="M36" s="36" t="str">
        <f t="shared" si="1"/>
        <v>D</v>
      </c>
      <c r="N36" s="33"/>
      <c r="O36" s="34">
        <f t="shared" si="2"/>
      </c>
      <c r="P36" s="35">
        <f t="shared" si="3"/>
      </c>
      <c r="Q36" t="str">
        <f t="shared" si="4"/>
        <v>D</v>
      </c>
    </row>
    <row r="37" spans="1:17" ht="21" customHeight="1">
      <c r="A37" s="29">
        <v>22</v>
      </c>
      <c r="B37" s="30"/>
      <c r="C37" s="50"/>
      <c r="D37" s="43"/>
      <c r="E37" s="46"/>
      <c r="F37" s="31"/>
      <c r="G37" s="54"/>
      <c r="H37" s="30"/>
      <c r="I37" s="30"/>
      <c r="J37" s="34">
        <f t="shared" si="5"/>
      </c>
      <c r="K37" s="112">
        <f t="shared" si="0"/>
      </c>
      <c r="L37" s="113"/>
      <c r="M37" s="36" t="str">
        <f t="shared" si="1"/>
        <v>D</v>
      </c>
      <c r="N37" s="33"/>
      <c r="O37" s="34">
        <f t="shared" si="2"/>
      </c>
      <c r="P37" s="35">
        <f t="shared" si="3"/>
      </c>
      <c r="Q37" t="str">
        <f t="shared" si="4"/>
        <v>D</v>
      </c>
    </row>
    <row r="38" spans="1:17" ht="21" customHeight="1">
      <c r="A38" s="29">
        <v>23</v>
      </c>
      <c r="B38" s="30"/>
      <c r="C38" s="50"/>
      <c r="D38" s="43"/>
      <c r="E38" s="46"/>
      <c r="F38" s="31"/>
      <c r="G38" s="54"/>
      <c r="H38" s="30"/>
      <c r="I38" s="30"/>
      <c r="J38" s="34">
        <f t="shared" si="5"/>
      </c>
      <c r="K38" s="112">
        <f t="shared" si="0"/>
      </c>
      <c r="L38" s="113"/>
      <c r="M38" s="36" t="str">
        <f t="shared" si="1"/>
        <v>D</v>
      </c>
      <c r="N38" s="33"/>
      <c r="O38" s="34">
        <f t="shared" si="2"/>
      </c>
      <c r="P38" s="35">
        <f t="shared" si="3"/>
      </c>
      <c r="Q38" t="str">
        <f t="shared" si="4"/>
        <v>D</v>
      </c>
    </row>
    <row r="39" spans="1:17" ht="21" customHeight="1">
      <c r="A39" s="29">
        <v>24</v>
      </c>
      <c r="B39" s="30"/>
      <c r="C39" s="50"/>
      <c r="D39" s="43"/>
      <c r="E39" s="46"/>
      <c r="F39" s="31"/>
      <c r="G39" s="54"/>
      <c r="H39" s="30"/>
      <c r="I39" s="30"/>
      <c r="J39" s="34">
        <f t="shared" si="5"/>
      </c>
      <c r="K39" s="112">
        <f t="shared" si="0"/>
      </c>
      <c r="L39" s="113"/>
      <c r="M39" s="36" t="str">
        <f t="shared" si="1"/>
        <v>D</v>
      </c>
      <c r="N39" s="33"/>
      <c r="O39" s="34">
        <f t="shared" si="2"/>
      </c>
      <c r="P39" s="35">
        <f t="shared" si="3"/>
      </c>
      <c r="Q39" t="str">
        <f t="shared" si="4"/>
        <v>D</v>
      </c>
    </row>
    <row r="40" spans="1:17" ht="21" customHeight="1">
      <c r="A40" s="29">
        <v>25</v>
      </c>
      <c r="B40" s="30"/>
      <c r="C40" s="50"/>
      <c r="D40" s="43"/>
      <c r="E40" s="46"/>
      <c r="F40" s="31"/>
      <c r="G40" s="54"/>
      <c r="H40" s="30"/>
      <c r="I40" s="30"/>
      <c r="J40" s="34">
        <f t="shared" si="5"/>
      </c>
      <c r="K40" s="112">
        <f t="shared" si="0"/>
      </c>
      <c r="L40" s="113"/>
      <c r="M40" s="36" t="str">
        <f t="shared" si="1"/>
        <v>D</v>
      </c>
      <c r="N40" s="33"/>
      <c r="O40" s="34">
        <f t="shared" si="2"/>
      </c>
      <c r="P40" s="35">
        <f t="shared" si="3"/>
      </c>
      <c r="Q40" t="str">
        <f t="shared" si="4"/>
        <v>D</v>
      </c>
    </row>
    <row r="41" spans="1:17" ht="21" customHeight="1">
      <c r="A41" s="29">
        <v>26</v>
      </c>
      <c r="B41" s="30"/>
      <c r="C41" s="50"/>
      <c r="D41" s="43"/>
      <c r="E41" s="46"/>
      <c r="F41" s="31"/>
      <c r="G41" s="54"/>
      <c r="H41" s="30"/>
      <c r="I41" s="30"/>
      <c r="J41" s="34">
        <f t="shared" si="5"/>
      </c>
      <c r="K41" s="112">
        <f t="shared" si="0"/>
      </c>
      <c r="L41" s="113"/>
      <c r="M41" s="36" t="str">
        <f t="shared" si="1"/>
        <v>D</v>
      </c>
      <c r="N41" s="33"/>
      <c r="O41" s="34">
        <f t="shared" si="2"/>
      </c>
      <c r="P41" s="35">
        <f t="shared" si="3"/>
      </c>
      <c r="Q41" t="str">
        <f t="shared" si="4"/>
        <v>D</v>
      </c>
    </row>
    <row r="42" spans="1:17" ht="21" customHeight="1">
      <c r="A42" s="29">
        <v>27</v>
      </c>
      <c r="B42" s="30"/>
      <c r="C42" s="50"/>
      <c r="D42" s="43"/>
      <c r="E42" s="46"/>
      <c r="F42" s="31"/>
      <c r="G42" s="54"/>
      <c r="H42" s="30"/>
      <c r="I42" s="30"/>
      <c r="J42" s="34">
        <f t="shared" si="5"/>
      </c>
      <c r="K42" s="112">
        <f t="shared" si="0"/>
      </c>
      <c r="L42" s="113"/>
      <c r="M42" s="36" t="str">
        <f t="shared" si="1"/>
        <v>D</v>
      </c>
      <c r="N42" s="33"/>
      <c r="O42" s="34">
        <f t="shared" si="2"/>
      </c>
      <c r="P42" s="35">
        <f t="shared" si="3"/>
      </c>
      <c r="Q42" t="str">
        <f t="shared" si="4"/>
        <v>D</v>
      </c>
    </row>
    <row r="43" spans="1:17" ht="21" customHeight="1">
      <c r="A43" s="29">
        <v>28</v>
      </c>
      <c r="B43" s="30"/>
      <c r="C43" s="50"/>
      <c r="D43" s="43"/>
      <c r="E43" s="46"/>
      <c r="F43" s="31"/>
      <c r="G43" s="54"/>
      <c r="H43" s="30"/>
      <c r="I43" s="30"/>
      <c r="J43" s="34">
        <f t="shared" si="5"/>
      </c>
      <c r="K43" s="112">
        <f t="shared" si="0"/>
      </c>
      <c r="L43" s="113"/>
      <c r="M43" s="36" t="str">
        <f t="shared" si="1"/>
        <v>D</v>
      </c>
      <c r="N43" s="33"/>
      <c r="O43" s="34">
        <f t="shared" si="2"/>
      </c>
      <c r="P43" s="35">
        <f t="shared" si="3"/>
      </c>
      <c r="Q43" t="str">
        <f t="shared" si="4"/>
        <v>D</v>
      </c>
    </row>
    <row r="44" spans="1:17" ht="21" customHeight="1">
      <c r="A44" s="29">
        <v>29</v>
      </c>
      <c r="B44" s="30"/>
      <c r="C44" s="50"/>
      <c r="D44" s="43"/>
      <c r="E44" s="46"/>
      <c r="F44" s="31"/>
      <c r="G44" s="54"/>
      <c r="H44" s="30"/>
      <c r="I44" s="30"/>
      <c r="J44" s="34">
        <f t="shared" si="5"/>
      </c>
      <c r="K44" s="112">
        <f t="shared" si="0"/>
      </c>
      <c r="L44" s="113"/>
      <c r="M44" s="36" t="str">
        <f t="shared" si="1"/>
        <v>D</v>
      </c>
      <c r="N44" s="33"/>
      <c r="O44" s="34">
        <f t="shared" si="2"/>
      </c>
      <c r="P44" s="35">
        <f t="shared" si="3"/>
      </c>
      <c r="Q44" t="str">
        <f t="shared" si="4"/>
        <v>D</v>
      </c>
    </row>
    <row r="45" spans="1:17" ht="21" customHeight="1" thickBot="1">
      <c r="A45" s="38">
        <v>30</v>
      </c>
      <c r="B45" s="39"/>
      <c r="C45" s="51"/>
      <c r="D45" s="44"/>
      <c r="E45" s="48"/>
      <c r="F45" s="57"/>
      <c r="G45" s="55"/>
      <c r="H45" s="39"/>
      <c r="I45" s="39"/>
      <c r="J45" s="62">
        <f t="shared" si="5"/>
      </c>
      <c r="K45" s="119">
        <f t="shared" si="0"/>
      </c>
      <c r="L45" s="120"/>
      <c r="M45" s="40" t="str">
        <f t="shared" si="1"/>
        <v>D</v>
      </c>
      <c r="N45" s="41"/>
      <c r="O45" s="40">
        <f t="shared" si="2"/>
      </c>
      <c r="P45" s="35">
        <f t="shared" si="3"/>
      </c>
      <c r="Q45" t="str">
        <f t="shared" si="4"/>
        <v>D</v>
      </c>
    </row>
    <row r="46" spans="1:16" ht="24.75" customHeight="1" thickBot="1">
      <c r="A46" s="121" t="s">
        <v>8</v>
      </c>
      <c r="B46" s="122"/>
      <c r="C46" s="122"/>
      <c r="D46" s="122"/>
      <c r="E46" s="123"/>
      <c r="F46" s="52" t="e">
        <f>AVERAGE(F16:F45)</f>
        <v>#DIV/0!</v>
      </c>
      <c r="G46" s="52" t="e">
        <f>AVERAGE(G16:G45)</f>
        <v>#DIV/0!</v>
      </c>
      <c r="H46" s="14" t="e">
        <f>AVERAGE(H16:H45)</f>
        <v>#DIV/0!</v>
      </c>
      <c r="I46" s="14" t="e">
        <f>AVERAGE(I16:I45)</f>
        <v>#DIV/0!</v>
      </c>
      <c r="J46" s="14" t="e">
        <f>AVERAGE(J16:J45)</f>
        <v>#DIV/0!</v>
      </c>
      <c r="K46" s="124"/>
      <c r="L46" s="125"/>
      <c r="M46" s="14"/>
      <c r="N46" s="14" t="e">
        <f>AVERAGE(N16:N45)</f>
        <v>#DIV/0!</v>
      </c>
      <c r="O46" s="14" t="e">
        <f>AVERAGE(O16:O45)</f>
        <v>#DIV/0!</v>
      </c>
      <c r="P46" s="15"/>
    </row>
    <row r="47" spans="1:16" ht="14.25">
      <c r="A47" s="2"/>
      <c r="B47" s="3" t="s">
        <v>19</v>
      </c>
      <c r="C47" s="3"/>
      <c r="D47" s="1"/>
      <c r="E47" s="1"/>
      <c r="F47" s="1"/>
      <c r="G47" s="1"/>
      <c r="H47" s="1"/>
      <c r="I47" s="1"/>
      <c r="J47" s="1"/>
      <c r="K47" s="1"/>
      <c r="L47" s="4"/>
      <c r="M47" s="4"/>
      <c r="N47" s="4"/>
      <c r="O47" s="4"/>
      <c r="P47" s="4"/>
    </row>
    <row r="48" spans="1:16" ht="15" thickBot="1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4"/>
      <c r="M48" s="4"/>
      <c r="N48" s="4"/>
      <c r="O48" s="4"/>
      <c r="P48" s="4"/>
    </row>
    <row r="49" spans="1:16" ht="15.75">
      <c r="A49" s="1"/>
      <c r="B49" s="126" t="s">
        <v>9</v>
      </c>
      <c r="C49" s="127"/>
      <c r="D49" s="128"/>
      <c r="E49" s="18"/>
      <c r="F49" s="18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16.5" thickBot="1">
      <c r="A50" s="1"/>
      <c r="B50" s="21" t="s">
        <v>7</v>
      </c>
      <c r="C50" s="129" t="s">
        <v>11</v>
      </c>
      <c r="D50" s="130"/>
      <c r="E50" s="19"/>
      <c r="F50" s="19"/>
      <c r="G50" s="7"/>
      <c r="I50" s="7" t="s">
        <v>20</v>
      </c>
      <c r="J50" s="131">
        <f ca="1">NOW()</f>
        <v>42789.72926782408</v>
      </c>
      <c r="K50" s="131"/>
      <c r="L50" s="131"/>
      <c r="M50" s="131"/>
      <c r="N50" s="131"/>
      <c r="O50" s="131"/>
      <c r="P50" s="131"/>
    </row>
    <row r="51" spans="1:16" ht="15">
      <c r="A51" s="1"/>
      <c r="B51" s="11" t="s">
        <v>41</v>
      </c>
      <c r="C51" s="145">
        <f>COUNTIF($P$16:$P$45,"A")</f>
        <v>0</v>
      </c>
      <c r="D51" s="146"/>
      <c r="E51" s="16"/>
      <c r="F51" s="16"/>
      <c r="G51" s="7"/>
      <c r="I51" s="7"/>
      <c r="J51" s="7"/>
      <c r="K51" s="7"/>
      <c r="L51" s="7"/>
      <c r="M51" s="7"/>
      <c r="N51" s="7"/>
      <c r="O51" s="7"/>
      <c r="P51" s="7"/>
    </row>
    <row r="52" spans="1:16" ht="15">
      <c r="A52" s="1"/>
      <c r="B52" s="12" t="s">
        <v>33</v>
      </c>
      <c r="C52" s="117">
        <f>COUNTIF($P$16:$P$45,"A-")</f>
        <v>0</v>
      </c>
      <c r="D52" s="118"/>
      <c r="E52" s="16"/>
      <c r="F52" s="16"/>
      <c r="G52" s="7"/>
      <c r="I52" s="7" t="s">
        <v>10</v>
      </c>
      <c r="J52" s="7"/>
      <c r="K52" s="7"/>
      <c r="L52" s="7"/>
      <c r="M52" s="7"/>
      <c r="N52" s="7"/>
      <c r="O52" s="7"/>
      <c r="P52" s="7"/>
    </row>
    <row r="53" spans="1:16" ht="15">
      <c r="A53" s="1"/>
      <c r="B53" s="12" t="s">
        <v>35</v>
      </c>
      <c r="C53" s="117">
        <f>COUNTIF($P$16:$P$45,"B+")</f>
        <v>0</v>
      </c>
      <c r="D53" s="118"/>
      <c r="E53" s="16"/>
      <c r="F53" s="16"/>
      <c r="G53" s="7"/>
      <c r="I53" s="7"/>
      <c r="J53" s="7"/>
      <c r="K53" s="7"/>
      <c r="L53" s="7"/>
      <c r="M53" s="7"/>
      <c r="N53" s="7"/>
      <c r="O53" s="7"/>
      <c r="P53" s="7"/>
    </row>
    <row r="54" spans="1:16" ht="15">
      <c r="A54" s="1"/>
      <c r="B54" s="12" t="s">
        <v>34</v>
      </c>
      <c r="C54" s="117">
        <f>COUNTIF($P$16:$P$45,"B")</f>
        <v>0</v>
      </c>
      <c r="D54" s="118"/>
      <c r="E54" s="16"/>
      <c r="F54" s="16"/>
      <c r="G54" s="7"/>
      <c r="I54" s="7"/>
      <c r="J54" s="7"/>
      <c r="K54" s="7"/>
      <c r="L54" s="7"/>
      <c r="M54" s="7"/>
      <c r="N54" s="7"/>
      <c r="O54" s="7"/>
      <c r="P54" s="7"/>
    </row>
    <row r="55" spans="1:16" ht="15">
      <c r="A55" s="1"/>
      <c r="B55" s="12" t="s">
        <v>36</v>
      </c>
      <c r="C55" s="117">
        <f>COUNTIF($P$16:$P$45,"B-")</f>
        <v>0</v>
      </c>
      <c r="D55" s="118"/>
      <c r="E55" s="16"/>
      <c r="F55" s="16"/>
      <c r="G55" s="7"/>
      <c r="I55" s="7"/>
      <c r="J55" s="7"/>
      <c r="K55" s="7"/>
      <c r="L55" s="7"/>
      <c r="M55" s="7"/>
      <c r="N55" s="7"/>
      <c r="O55" s="7"/>
      <c r="P55" s="7"/>
    </row>
    <row r="56" spans="1:16" ht="15">
      <c r="A56" s="1"/>
      <c r="B56" s="12" t="s">
        <v>38</v>
      </c>
      <c r="C56" s="117">
        <f>COUNTIF($P$16:$P$45,"C+")</f>
        <v>0</v>
      </c>
      <c r="D56" s="118"/>
      <c r="E56" s="16"/>
      <c r="F56" s="16"/>
      <c r="G56" s="7"/>
      <c r="I56" s="7"/>
      <c r="J56" s="7"/>
      <c r="K56" s="7"/>
      <c r="L56" s="7"/>
      <c r="M56" s="7"/>
      <c r="N56" s="7"/>
      <c r="O56" s="7"/>
      <c r="P56" s="7"/>
    </row>
    <row r="57" spans="1:16" ht="15">
      <c r="A57" s="1"/>
      <c r="B57" s="12" t="s">
        <v>37</v>
      </c>
      <c r="C57" s="117">
        <f>COUNTIF($P$16:$P$45,"C")</f>
        <v>0</v>
      </c>
      <c r="D57" s="118"/>
      <c r="E57" s="16"/>
      <c r="F57" s="16"/>
      <c r="G57" s="7"/>
      <c r="I57" s="7"/>
      <c r="J57" s="7"/>
      <c r="K57" s="7"/>
      <c r="L57" s="7"/>
      <c r="M57" s="7"/>
      <c r="N57" s="7"/>
      <c r="O57" s="7"/>
      <c r="P57" s="7"/>
    </row>
    <row r="58" spans="1:16" ht="15">
      <c r="A58" s="1"/>
      <c r="B58" s="12" t="s">
        <v>39</v>
      </c>
      <c r="C58" s="117">
        <f>COUNTIF($P$16:$P$45,"D")</f>
        <v>0</v>
      </c>
      <c r="D58" s="118"/>
      <c r="E58" s="16"/>
      <c r="F58" s="16"/>
      <c r="G58" s="7"/>
      <c r="I58" s="102">
        <f>L9</f>
        <v>0</v>
      </c>
      <c r="J58" s="102"/>
      <c r="K58" s="102"/>
      <c r="L58" s="102"/>
      <c r="M58" s="102"/>
      <c r="N58" s="102"/>
      <c r="O58" s="7"/>
      <c r="P58" s="7"/>
    </row>
    <row r="59" spans="1:16" ht="15">
      <c r="A59" s="1"/>
      <c r="B59" s="12" t="s">
        <v>40</v>
      </c>
      <c r="C59" s="117">
        <f>COUNTIF($P$16:$P$45,"E")</f>
        <v>0</v>
      </c>
      <c r="D59" s="118"/>
      <c r="E59" s="16"/>
      <c r="F59" s="16"/>
      <c r="G59" s="7"/>
      <c r="I59" s="102" t="str">
        <f>"NIP "&amp;L10</f>
        <v>NIP </v>
      </c>
      <c r="J59" s="102"/>
      <c r="K59" s="102"/>
      <c r="L59" s="102"/>
      <c r="M59" s="102"/>
      <c r="N59" s="102"/>
      <c r="O59" s="7"/>
      <c r="P59" s="7"/>
    </row>
    <row r="60" spans="1:16" ht="15.75" thickBot="1">
      <c r="A60" s="1"/>
      <c r="B60" s="69" t="s">
        <v>23</v>
      </c>
      <c r="C60" s="139">
        <f>COUNTBLANK($P$16:$P$45)</f>
        <v>30</v>
      </c>
      <c r="D60" s="140"/>
      <c r="E60" s="16"/>
      <c r="F60" s="16"/>
      <c r="G60" s="7"/>
      <c r="H60" s="7"/>
      <c r="I60" s="7"/>
      <c r="J60" s="7"/>
      <c r="K60" s="7"/>
      <c r="L60" s="7"/>
      <c r="M60" s="9"/>
      <c r="N60" s="7"/>
      <c r="O60" s="7"/>
      <c r="P60" s="7"/>
    </row>
    <row r="61" spans="1:16" ht="15.75" thickBot="1">
      <c r="A61" s="1"/>
      <c r="B61" s="13" t="s">
        <v>16</v>
      </c>
      <c r="C61" s="143">
        <f>SUM(C51:C60)</f>
        <v>30</v>
      </c>
      <c r="D61" s="144"/>
      <c r="E61" s="16"/>
      <c r="F61" s="16"/>
      <c r="G61" s="7"/>
      <c r="H61" s="7"/>
      <c r="I61" s="7"/>
      <c r="J61" s="7"/>
      <c r="K61" s="7"/>
      <c r="L61" s="7"/>
      <c r="M61" s="9"/>
      <c r="N61" s="7"/>
      <c r="O61" s="7"/>
      <c r="P61" s="7"/>
    </row>
    <row r="62" spans="1:16" ht="15.75" thickBot="1">
      <c r="A62" s="1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15.75">
      <c r="A63" s="1"/>
      <c r="B63" s="126" t="s">
        <v>12</v>
      </c>
      <c r="C63" s="127"/>
      <c r="D63" s="128"/>
      <c r="E63" s="18"/>
      <c r="F63" s="18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16.5" thickBot="1">
      <c r="A64" s="1"/>
      <c r="B64" s="20" t="s">
        <v>13</v>
      </c>
      <c r="C64" s="132" t="s">
        <v>14</v>
      </c>
      <c r="D64" s="130"/>
      <c r="E64" s="19"/>
      <c r="F64" s="19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15">
      <c r="A65" s="1"/>
      <c r="B65" s="133"/>
      <c r="C65" s="135"/>
      <c r="D65" s="136"/>
      <c r="E65" s="17"/>
      <c r="F65" s="1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15.75" thickBot="1">
      <c r="A66" s="1"/>
      <c r="B66" s="134"/>
      <c r="C66" s="137"/>
      <c r="D66" s="138"/>
      <c r="E66" s="17"/>
      <c r="F66" s="17"/>
      <c r="G66" s="10"/>
      <c r="H66" s="7"/>
      <c r="I66" s="7"/>
      <c r="J66" s="7"/>
      <c r="K66" s="7"/>
      <c r="L66" s="7"/>
      <c r="M66" s="7"/>
      <c r="N66" s="7"/>
      <c r="O66" s="7"/>
      <c r="P66" s="7"/>
    </row>
    <row r="67" spans="1:16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</sheetData>
  <sheetProtection password="F864" sheet="1" selectLockedCells="1"/>
  <mergeCells count="79">
    <mergeCell ref="C61:D61"/>
    <mergeCell ref="B63:D63"/>
    <mergeCell ref="C64:D64"/>
    <mergeCell ref="B65:B66"/>
    <mergeCell ref="C65:D66"/>
    <mergeCell ref="C57:D57"/>
    <mergeCell ref="C58:D58"/>
    <mergeCell ref="I58:N58"/>
    <mergeCell ref="C59:D59"/>
    <mergeCell ref="I59:N59"/>
    <mergeCell ref="C60:D60"/>
    <mergeCell ref="C51:D51"/>
    <mergeCell ref="C52:D52"/>
    <mergeCell ref="C53:D53"/>
    <mergeCell ref="C54:D54"/>
    <mergeCell ref="C55:D55"/>
    <mergeCell ref="C56:D56"/>
    <mergeCell ref="K44:L44"/>
    <mergeCell ref="K45:L45"/>
    <mergeCell ref="A46:E46"/>
    <mergeCell ref="K46:L46"/>
    <mergeCell ref="B49:D49"/>
    <mergeCell ref="C50:D50"/>
    <mergeCell ref="J50:P50"/>
    <mergeCell ref="K38:L38"/>
    <mergeCell ref="K39:L39"/>
    <mergeCell ref="K40:L40"/>
    <mergeCell ref="K41:L41"/>
    <mergeCell ref="K42:L42"/>
    <mergeCell ref="K43:L43"/>
    <mergeCell ref="K32:L32"/>
    <mergeCell ref="K33:L33"/>
    <mergeCell ref="K34:L34"/>
    <mergeCell ref="K35:L35"/>
    <mergeCell ref="K36:L36"/>
    <mergeCell ref="K37:L37"/>
    <mergeCell ref="K26:L26"/>
    <mergeCell ref="K27:L27"/>
    <mergeCell ref="K28:L28"/>
    <mergeCell ref="K29:L29"/>
    <mergeCell ref="K30:L30"/>
    <mergeCell ref="K31:L31"/>
    <mergeCell ref="K20:L20"/>
    <mergeCell ref="K21:L21"/>
    <mergeCell ref="K22:L22"/>
    <mergeCell ref="K23:L23"/>
    <mergeCell ref="K24:L24"/>
    <mergeCell ref="K25:L25"/>
    <mergeCell ref="S14:S15"/>
    <mergeCell ref="T14:T15"/>
    <mergeCell ref="K16:L16"/>
    <mergeCell ref="K17:L17"/>
    <mergeCell ref="K18:L18"/>
    <mergeCell ref="K19:L19"/>
    <mergeCell ref="J12:J15"/>
    <mergeCell ref="K12:L15"/>
    <mergeCell ref="N12:N15"/>
    <mergeCell ref="O12:O15"/>
    <mergeCell ref="P12:P15"/>
    <mergeCell ref="F13:F14"/>
    <mergeCell ref="G13:G14"/>
    <mergeCell ref="H13:H14"/>
    <mergeCell ref="I13:I14"/>
    <mergeCell ref="D8:F8"/>
    <mergeCell ref="L8:P8"/>
    <mergeCell ref="D9:F9"/>
    <mergeCell ref="L9:P9"/>
    <mergeCell ref="L10:P10"/>
    <mergeCell ref="A12:A15"/>
    <mergeCell ref="B12:B15"/>
    <mergeCell ref="C12:D15"/>
    <mergeCell ref="E12:E15"/>
    <mergeCell ref="F12:I12"/>
    <mergeCell ref="B1:P1"/>
    <mergeCell ref="B2:P2"/>
    <mergeCell ref="B3:P3"/>
    <mergeCell ref="L5:P5"/>
    <mergeCell ref="L6:P6"/>
    <mergeCell ref="L7:P7"/>
  </mergeCells>
  <conditionalFormatting sqref="P16:P45">
    <cfRule type="expression" priority="1" dxfId="0" stopIfTrue="1">
      <formula>O16&lt;56</formula>
    </cfRule>
  </conditionalFormatting>
  <dataValidations count="1">
    <dataValidation type="whole" allowBlank="1" showInputMessage="1" showErrorMessage="1" error="Hanya Diperkenankan Mengisi Angka 0 s/d 100" sqref="F16:I45 N16:N45">
      <formula1>0</formula1>
      <formula2>100</formula2>
    </dataValidation>
  </dataValidations>
  <printOptions horizontalCentered="1"/>
  <pageMargins left="0" right="0" top="0.5" bottom="0" header="0" footer="0"/>
  <pageSetup horizontalDpi="300" verticalDpi="3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2012-10-31T09:23:59Z</cp:lastPrinted>
  <dcterms:created xsi:type="dcterms:W3CDTF">2005-06-28T07:55:58Z</dcterms:created>
  <dcterms:modified xsi:type="dcterms:W3CDTF">2017-02-23T10:32:00Z</dcterms:modified>
  <cp:category/>
  <cp:version/>
  <cp:contentType/>
  <cp:contentStatus/>
</cp:coreProperties>
</file>